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3_24/Dec 23/Disclosure of AUM/"/>
    </mc:Choice>
  </mc:AlternateContent>
  <xr:revisionPtr revIDLastSave="1" documentId="11_D8FECD226F40F0BAD82168C8B8FF461D12E77F8E" xr6:coauthVersionLast="47" xr6:coauthVersionMax="47" xr10:uidLastSave="{93EBCE8C-3DDC-41E3-88AE-494B465CE70D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<sst xmlns="http://schemas.openxmlformats.org/spreadsheetml/2006/main" count="138" uniqueCount="104">
  <si>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</si>
  <si>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</si>
  <si>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</si>
  <si>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</si>
  <si>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</si>
  <si>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</si>
  <si>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</si>
  <si>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</si>
  <si>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</si>
  <si>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</si>
  <si>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</si>
  <si>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</si>
  <si>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</si>
  <si>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</si>
  <si>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</si>
  <si>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</si>
  <si>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</si>
  <si>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</si>
  <si>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</si>
  <si>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</si>
  <si>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</si>
  <si>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</si>
  <si>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</si>
  <si>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</si>
  <si>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</si>
  <si>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</si>
  <si>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</si>
  <si>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</si>
  <si>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</si>
  <si>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</si>
  <si>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</si>
  <si>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</si>
  <si>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</si>
  <si>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</si>
  <si>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</si>
  <si>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</si>
  <si>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</si>
  <si>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</si>
  <si>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</si>
  <si>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</si>
  <si>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</si>
  <si>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</si>
  <si>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</si>
  <si>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</si>
  <si>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</si>
  <si>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</si>
  <si>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</si>
  <si>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</si>
  <si>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</si>
  <si>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</si>
  <si>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</si>
  <si>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</si>
  <si>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</si>
  <si>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</si>
  <si>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</si>
  <si>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</si>
  <si>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</si>
  <si>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</si>
  <si>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</si>
  <si>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</si>
  <si>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</si>
  <si>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</si>
  <si>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</si>
  <si>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</si>
  <si>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</si>
  <si>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</si>
  <si>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</si>
  <si>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</si>
  <si>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</si>
  <si>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</si>
  <si>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</si>
  <si>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</si>
  <si>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</si>
  <si>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</si>
  <si>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</si>
  <si>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</si>
  <si>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</si>
  <si>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</si>
  <si>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</si>
  <si>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</si>
  <si>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</si>
  <si>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</si>
  <si>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</si>
  <si>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</si>
  <si>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</si>
  <si>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</si>
  <si>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</si>
  <si>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</si>
  <si>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</si>
  <si>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</si>
  <si>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</si>
  <si>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</si>
  <si>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</si>
  <si>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</si>
  <si>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</si>
  <si>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</si>
  <si>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</si>
  <si>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</si>
  <si>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</si>
  <si>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</si>
  <si>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</si>
  <si>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Mutual Fund: Average Net Assets Under Management (AAUM) as on Dec 2023 (All figures in Rs. Crore)</t>
  </si>
  <si>
    <t>Table showing State wise /Union Territory wise contribution to AAUM of category of schemes as on Dec 2023</t>
  </si>
  <si>
    <t>SAMCO DYNAMIC ASSET ALLOCATION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</si>
</sst>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tabSelected="1" zoomScaleNormal="100" workbookViewId="0">
      <pane xSplit="2" ySplit="8" topLeftCell="AX59" activePane="bottomRight" state="frozen"/>
      <selection pane="topRight" activeCell="C1" sqref="C1"/>
      <selection pane="bottomLeft" activeCell="A9" sqref="A9"/>
      <selection pane="bottomRight" activeCell="BL70" sqref="BL70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64" t="s">
        <v>0</v>
      </c>
      <c r="B2" s="66" t="s">
        <v>1</v>
      </c>
      <c r="C2" s="69" t="s">
        <v>101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1"/>
    </row>
    <row r="3" spans="1:63" ht="18.75" thickBot="1" x14ac:dyDescent="0.3">
      <c r="A3" s="65"/>
      <c r="B3" s="67"/>
      <c r="C3" s="72" t="s">
        <v>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4"/>
      <c r="W3" s="72" t="s">
        <v>3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4"/>
      <c r="AQ3" s="72" t="s">
        <v>4</v>
      </c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4"/>
      <c r="BK3" s="58" t="s">
        <v>30</v>
      </c>
    </row>
    <row r="4" spans="1:63" ht="18.75" thickBot="1" x14ac:dyDescent="0.4">
      <c r="A4" s="65"/>
      <c r="B4" s="67"/>
      <c r="C4" s="61" t="s">
        <v>49</v>
      </c>
      <c r="D4" s="62"/>
      <c r="E4" s="62"/>
      <c r="F4" s="62"/>
      <c r="G4" s="62"/>
      <c r="H4" s="62"/>
      <c r="I4" s="62"/>
      <c r="J4" s="62"/>
      <c r="K4" s="62"/>
      <c r="L4" s="63"/>
      <c r="M4" s="61" t="s">
        <v>50</v>
      </c>
      <c r="N4" s="62"/>
      <c r="O4" s="62"/>
      <c r="P4" s="62"/>
      <c r="Q4" s="62"/>
      <c r="R4" s="62"/>
      <c r="S4" s="62"/>
      <c r="T4" s="62"/>
      <c r="U4" s="62"/>
      <c r="V4" s="63"/>
      <c r="W4" s="61" t="s">
        <v>49</v>
      </c>
      <c r="X4" s="62"/>
      <c r="Y4" s="62"/>
      <c r="Z4" s="62"/>
      <c r="AA4" s="62"/>
      <c r="AB4" s="62"/>
      <c r="AC4" s="62"/>
      <c r="AD4" s="62"/>
      <c r="AE4" s="62"/>
      <c r="AF4" s="63"/>
      <c r="AG4" s="61" t="s">
        <v>50</v>
      </c>
      <c r="AH4" s="62"/>
      <c r="AI4" s="62"/>
      <c r="AJ4" s="62"/>
      <c r="AK4" s="62"/>
      <c r="AL4" s="62"/>
      <c r="AM4" s="62"/>
      <c r="AN4" s="62"/>
      <c r="AO4" s="62"/>
      <c r="AP4" s="63"/>
      <c r="AQ4" s="61" t="s">
        <v>49</v>
      </c>
      <c r="AR4" s="62"/>
      <c r="AS4" s="62"/>
      <c r="AT4" s="62"/>
      <c r="AU4" s="62"/>
      <c r="AV4" s="62"/>
      <c r="AW4" s="62"/>
      <c r="AX4" s="62"/>
      <c r="AY4" s="62"/>
      <c r="AZ4" s="63"/>
      <c r="BA4" s="61" t="s">
        <v>50</v>
      </c>
      <c r="BB4" s="62"/>
      <c r="BC4" s="62"/>
      <c r="BD4" s="62"/>
      <c r="BE4" s="62"/>
      <c r="BF4" s="62"/>
      <c r="BG4" s="62"/>
      <c r="BH4" s="62"/>
      <c r="BI4" s="62"/>
      <c r="BJ4" s="63"/>
      <c r="BK4" s="59"/>
    </row>
    <row r="5" spans="1:63" ht="18" customHeight="1" x14ac:dyDescent="0.25">
      <c r="A5" s="65"/>
      <c r="B5" s="67"/>
      <c r="C5" s="75" t="s">
        <v>5</v>
      </c>
      <c r="D5" s="76"/>
      <c r="E5" s="76"/>
      <c r="F5" s="76"/>
      <c r="G5" s="77"/>
      <c r="H5" s="78" t="s">
        <v>6</v>
      </c>
      <c r="I5" s="79"/>
      <c r="J5" s="79"/>
      <c r="K5" s="79"/>
      <c r="L5" s="80"/>
      <c r="M5" s="75" t="s">
        <v>5</v>
      </c>
      <c r="N5" s="76"/>
      <c r="O5" s="76"/>
      <c r="P5" s="76"/>
      <c r="Q5" s="77"/>
      <c r="R5" s="78" t="s">
        <v>6</v>
      </c>
      <c r="S5" s="79"/>
      <c r="T5" s="79"/>
      <c r="U5" s="79"/>
      <c r="V5" s="80"/>
      <c r="W5" s="75" t="s">
        <v>5</v>
      </c>
      <c r="X5" s="76"/>
      <c r="Y5" s="76"/>
      <c r="Z5" s="76"/>
      <c r="AA5" s="77"/>
      <c r="AB5" s="78" t="s">
        <v>6</v>
      </c>
      <c r="AC5" s="79"/>
      <c r="AD5" s="79"/>
      <c r="AE5" s="79"/>
      <c r="AF5" s="80"/>
      <c r="AG5" s="75" t="s">
        <v>5</v>
      </c>
      <c r="AH5" s="76"/>
      <c r="AI5" s="76"/>
      <c r="AJ5" s="76"/>
      <c r="AK5" s="77"/>
      <c r="AL5" s="78" t="s">
        <v>6</v>
      </c>
      <c r="AM5" s="79"/>
      <c r="AN5" s="79"/>
      <c r="AO5" s="79"/>
      <c r="AP5" s="80"/>
      <c r="AQ5" s="75" t="s">
        <v>5</v>
      </c>
      <c r="AR5" s="76"/>
      <c r="AS5" s="76"/>
      <c r="AT5" s="76"/>
      <c r="AU5" s="77"/>
      <c r="AV5" s="78" t="s">
        <v>6</v>
      </c>
      <c r="AW5" s="79"/>
      <c r="AX5" s="79"/>
      <c r="AY5" s="79"/>
      <c r="AZ5" s="80"/>
      <c r="BA5" s="75" t="s">
        <v>5</v>
      </c>
      <c r="BB5" s="76"/>
      <c r="BC5" s="76"/>
      <c r="BD5" s="76"/>
      <c r="BE5" s="77"/>
      <c r="BF5" s="78" t="s">
        <v>6</v>
      </c>
      <c r="BG5" s="79"/>
      <c r="BH5" s="79"/>
      <c r="BI5" s="79"/>
      <c r="BJ5" s="80"/>
      <c r="BK5" s="59"/>
    </row>
    <row r="6" spans="1:63" ht="15.75" x14ac:dyDescent="0.3">
      <c r="A6" s="65"/>
      <c r="B6" s="6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0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5.6278420100000002</v>
      </c>
      <c r="E10" s="21">
        <v>0</v>
      </c>
      <c r="F10" s="21">
        <v>0</v>
      </c>
      <c r="G10" s="22">
        <v>0</v>
      </c>
      <c r="H10" s="20">
        <v>0.43929803000000001</v>
      </c>
      <c r="I10" s="21">
        <v>7.7689312299999997</v>
      </c>
      <c r="J10" s="21">
        <v>0</v>
      </c>
      <c r="K10" s="21">
        <v>0</v>
      </c>
      <c r="L10" s="22">
        <v>0.95825282000000001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0.18391398</v>
      </c>
      <c r="S10" s="21">
        <v>0</v>
      </c>
      <c r="T10" s="21">
        <v>0</v>
      </c>
      <c r="U10" s="21">
        <v>0</v>
      </c>
      <c r="V10" s="22">
        <v>1.129382E-2</v>
      </c>
      <c r="W10" s="20">
        <v>0</v>
      </c>
      <c r="X10" s="21">
        <v>0.13620304</v>
      </c>
      <c r="Y10" s="21">
        <v>0</v>
      </c>
      <c r="Z10" s="21">
        <v>0</v>
      </c>
      <c r="AA10" s="22">
        <v>0</v>
      </c>
      <c r="AB10" s="20">
        <v>0.23797976000000001</v>
      </c>
      <c r="AC10" s="21">
        <v>1.7606520000000001E-2</v>
      </c>
      <c r="AD10" s="21">
        <v>0</v>
      </c>
      <c r="AE10" s="21">
        <v>0</v>
      </c>
      <c r="AF10" s="22">
        <v>1.8366873500000001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6.4763039999999994E-2</v>
      </c>
      <c r="AM10" s="21">
        <v>0</v>
      </c>
      <c r="AN10" s="21">
        <v>0</v>
      </c>
      <c r="AO10" s="21">
        <v>0</v>
      </c>
      <c r="AP10" s="22">
        <v>0.10559947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4.4069566699999996</v>
      </c>
      <c r="AW10" s="21">
        <v>5.8263160900000077</v>
      </c>
      <c r="AX10" s="21">
        <v>0</v>
      </c>
      <c r="AY10" s="21">
        <v>1.9357199999999999E-3</v>
      </c>
      <c r="AZ10" s="22">
        <v>29.47114659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2.9254765300000001</v>
      </c>
      <c r="BG10" s="21">
        <v>0.7510116</v>
      </c>
      <c r="BH10" s="21">
        <v>5.3920000000000001E-3</v>
      </c>
      <c r="BI10" s="21">
        <v>0</v>
      </c>
      <c r="BJ10" s="22">
        <v>10.032262429999999</v>
      </c>
      <c r="BK10" s="23">
        <f>SUM(C10:BJ10)</f>
        <v>70.808868700000005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5.6278420100000002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0.43929803000000001</v>
      </c>
      <c r="I11" s="25">
        <f t="shared" si="0"/>
        <v>7.7689312299999997</v>
      </c>
      <c r="J11" s="25">
        <f t="shared" si="0"/>
        <v>0</v>
      </c>
      <c r="K11" s="25">
        <f t="shared" si="0"/>
        <v>0</v>
      </c>
      <c r="L11" s="26">
        <f t="shared" si="0"/>
        <v>0.95825282000000001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0.18391398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1.129382E-2</v>
      </c>
      <c r="W11" s="24">
        <f t="shared" si="0"/>
        <v>0</v>
      </c>
      <c r="X11" s="25">
        <f t="shared" si="0"/>
        <v>0.13620304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0.23797976000000001</v>
      </c>
      <c r="AC11" s="25">
        <f t="shared" si="0"/>
        <v>1.7606520000000001E-2</v>
      </c>
      <c r="AD11" s="25">
        <f t="shared" si="0"/>
        <v>0</v>
      </c>
      <c r="AE11" s="25">
        <f t="shared" si="0"/>
        <v>0</v>
      </c>
      <c r="AF11" s="26">
        <f t="shared" si="0"/>
        <v>1.8366873500000001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6.4763039999999994E-2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0.10559947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4.4069566699999996</v>
      </c>
      <c r="AW11" s="25">
        <f t="shared" si="1"/>
        <v>5.8263160900000077</v>
      </c>
      <c r="AX11" s="25">
        <f t="shared" si="1"/>
        <v>0</v>
      </c>
      <c r="AY11" s="25">
        <f t="shared" si="1"/>
        <v>1.9357199999999999E-3</v>
      </c>
      <c r="AZ11" s="26">
        <f t="shared" si="1"/>
        <v>29.47114659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2.9254765300000001</v>
      </c>
      <c r="BG11" s="25">
        <f t="shared" si="1"/>
        <v>0.7510116</v>
      </c>
      <c r="BH11" s="25">
        <f t="shared" si="1"/>
        <v>5.3920000000000001E-3</v>
      </c>
      <c r="BI11" s="25">
        <f t="shared" si="1"/>
        <v>0</v>
      </c>
      <c r="BJ11" s="26">
        <f t="shared" si="1"/>
        <v>10.032262429999999</v>
      </c>
      <c r="BK11" s="27">
        <f t="shared" si="1"/>
        <v>70.808868700000005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5.6278420100000002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0.43929803000000001</v>
      </c>
      <c r="I30" s="25">
        <f t="shared" si="8"/>
        <v>7.7689312299999997</v>
      </c>
      <c r="J30" s="25">
        <f t="shared" si="8"/>
        <v>0</v>
      </c>
      <c r="K30" s="25">
        <f t="shared" si="8"/>
        <v>0</v>
      </c>
      <c r="L30" s="26">
        <f t="shared" si="8"/>
        <v>0.95825282000000001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0.18391398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1.129382E-2</v>
      </c>
      <c r="W30" s="24">
        <f t="shared" si="8"/>
        <v>0</v>
      </c>
      <c r="X30" s="25">
        <f t="shared" si="8"/>
        <v>0.13620304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0.23797976000000001</v>
      </c>
      <c r="AC30" s="25">
        <f t="shared" si="8"/>
        <v>1.7606520000000001E-2</v>
      </c>
      <c r="AD30" s="25">
        <f t="shared" si="8"/>
        <v>0</v>
      </c>
      <c r="AE30" s="25">
        <f t="shared" si="8"/>
        <v>0</v>
      </c>
      <c r="AF30" s="26">
        <f t="shared" si="8"/>
        <v>1.8366873500000001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6.4763039999999994E-2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0.10559947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4.4069566699999996</v>
      </c>
      <c r="AW30" s="25">
        <f t="shared" si="9"/>
        <v>5.8263160900000077</v>
      </c>
      <c r="AX30" s="25">
        <f t="shared" si="9"/>
        <v>0</v>
      </c>
      <c r="AY30" s="25">
        <f t="shared" si="9"/>
        <v>1.9357199999999999E-3</v>
      </c>
      <c r="AZ30" s="26">
        <f t="shared" si="9"/>
        <v>29.47114659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2.9254765300000001</v>
      </c>
      <c r="BG30" s="25">
        <f t="shared" si="9"/>
        <v>0.7510116</v>
      </c>
      <c r="BH30" s="25">
        <f t="shared" si="9"/>
        <v>5.3920000000000001E-3</v>
      </c>
      <c r="BI30" s="25">
        <f t="shared" si="9"/>
        <v>0</v>
      </c>
      <c r="BJ30" s="26">
        <f t="shared" si="9"/>
        <v>10.032262429999999</v>
      </c>
      <c r="BK30" s="26">
        <f t="shared" si="9"/>
        <v>70.808868700000005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0.18699357999999999</v>
      </c>
      <c r="E34" s="21">
        <v>0</v>
      </c>
      <c r="F34" s="21">
        <v>0</v>
      </c>
      <c r="G34" s="22">
        <v>0</v>
      </c>
      <c r="H34" s="20">
        <v>6.4564629499999997</v>
      </c>
      <c r="I34" s="21">
        <v>5.1763030000000002E-2</v>
      </c>
      <c r="J34" s="21">
        <v>0</v>
      </c>
      <c r="K34" s="21">
        <v>0</v>
      </c>
      <c r="L34" s="22">
        <v>0.15945525999999999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5.2895096800000001</v>
      </c>
      <c r="S34" s="21">
        <v>2.6454910000000002E-2</v>
      </c>
      <c r="T34" s="21">
        <v>0</v>
      </c>
      <c r="U34" s="21">
        <v>0</v>
      </c>
      <c r="V34" s="22">
        <v>3.074607E-2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0.89791639999999995</v>
      </c>
      <c r="AC34" s="21">
        <v>1.8606500000000002E-2</v>
      </c>
      <c r="AD34" s="21">
        <v>0</v>
      </c>
      <c r="AE34" s="21">
        <v>0</v>
      </c>
      <c r="AF34" s="22">
        <v>1.3906699499999999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0.20020792000000001</v>
      </c>
      <c r="AM34" s="21">
        <v>8.5619300000000006E-3</v>
      </c>
      <c r="AN34" s="21">
        <v>0</v>
      </c>
      <c r="AO34" s="21">
        <v>0</v>
      </c>
      <c r="AP34" s="22">
        <v>2.6149019999999999E-2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30.198792869999998</v>
      </c>
      <c r="AW34" s="21">
        <v>2.1161156700000001</v>
      </c>
      <c r="AX34" s="21">
        <v>0</v>
      </c>
      <c r="AY34" s="21">
        <v>0</v>
      </c>
      <c r="AZ34" s="22">
        <v>12.083175539999999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16.696072560000001</v>
      </c>
      <c r="BG34" s="21">
        <v>0.70964981999999999</v>
      </c>
      <c r="BH34" s="21">
        <v>0</v>
      </c>
      <c r="BI34" s="21">
        <v>0</v>
      </c>
      <c r="BJ34" s="22">
        <v>1.7332484699999999</v>
      </c>
      <c r="BK34" s="23">
        <f>SUM(C34:BJ34)</f>
        <v>78.280552130000004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0.18699357999999999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6.4564629499999997</v>
      </c>
      <c r="I35" s="25">
        <f t="shared" si="10"/>
        <v>5.1763030000000002E-2</v>
      </c>
      <c r="J35" s="25">
        <f t="shared" si="10"/>
        <v>0</v>
      </c>
      <c r="K35" s="25">
        <f t="shared" si="10"/>
        <v>0</v>
      </c>
      <c r="L35" s="26">
        <f t="shared" si="10"/>
        <v>0.15945525999999999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5.2895096800000001</v>
      </c>
      <c r="S35" s="25">
        <f t="shared" si="10"/>
        <v>2.6454910000000002E-2</v>
      </c>
      <c r="T35" s="25">
        <f t="shared" si="10"/>
        <v>0</v>
      </c>
      <c r="U35" s="25">
        <f t="shared" si="10"/>
        <v>0</v>
      </c>
      <c r="V35" s="26">
        <f t="shared" si="10"/>
        <v>3.074607E-2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0.89791639999999995</v>
      </c>
      <c r="AC35" s="25">
        <f t="shared" si="10"/>
        <v>1.8606500000000002E-2</v>
      </c>
      <c r="AD35" s="25">
        <f t="shared" si="10"/>
        <v>0</v>
      </c>
      <c r="AE35" s="25">
        <f t="shared" si="10"/>
        <v>0</v>
      </c>
      <c r="AF35" s="26">
        <f t="shared" si="10"/>
        <v>1.3906699499999999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0.20020792000000001</v>
      </c>
      <c r="AM35" s="25">
        <f t="shared" si="11"/>
        <v>8.5619300000000006E-3</v>
      </c>
      <c r="AN35" s="25">
        <f t="shared" si="11"/>
        <v>0</v>
      </c>
      <c r="AO35" s="25">
        <f t="shared" si="11"/>
        <v>0</v>
      </c>
      <c r="AP35" s="26">
        <f t="shared" si="11"/>
        <v>2.6149019999999999E-2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30.198792869999998</v>
      </c>
      <c r="AW35" s="25">
        <f t="shared" si="11"/>
        <v>2.1161156700000001</v>
      </c>
      <c r="AX35" s="25">
        <f t="shared" si="11"/>
        <v>0</v>
      </c>
      <c r="AY35" s="25">
        <f t="shared" si="11"/>
        <v>0</v>
      </c>
      <c r="AZ35" s="26">
        <f t="shared" si="11"/>
        <v>12.083175539999999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16.696072560000001</v>
      </c>
      <c r="BG35" s="25">
        <f t="shared" si="11"/>
        <v>0.70964981999999999</v>
      </c>
      <c r="BH35" s="25">
        <f t="shared" si="11"/>
        <v>0</v>
      </c>
      <c r="BI35" s="25">
        <f t="shared" si="11"/>
        <v>0</v>
      </c>
      <c r="BJ35" s="26">
        <f t="shared" si="11"/>
        <v>1.7332484699999999</v>
      </c>
      <c r="BK35" s="27">
        <f t="shared" si="11"/>
        <v>78.280552130000004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0.78304311000000004</v>
      </c>
      <c r="E38" s="21">
        <v>0</v>
      </c>
      <c r="F38" s="21">
        <v>0</v>
      </c>
      <c r="G38" s="57">
        <v>2.16842706</v>
      </c>
      <c r="H38" s="56">
        <v>11.389027069999999</v>
      </c>
      <c r="I38" s="21">
        <v>3.5869588700000001</v>
      </c>
      <c r="J38" s="21">
        <v>0</v>
      </c>
      <c r="K38" s="21">
        <v>0</v>
      </c>
      <c r="L38" s="57">
        <v>18.421165340000002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6.2576899900000003</v>
      </c>
      <c r="S38" s="21">
        <v>0.22902415000000001</v>
      </c>
      <c r="T38" s="21">
        <v>0</v>
      </c>
      <c r="U38" s="21">
        <v>0</v>
      </c>
      <c r="V38" s="57">
        <v>2.38725787</v>
      </c>
      <c r="W38" s="56">
        <v>0</v>
      </c>
      <c r="X38" s="21">
        <v>0</v>
      </c>
      <c r="Y38" s="21">
        <v>0</v>
      </c>
      <c r="Z38" s="21">
        <v>0</v>
      </c>
      <c r="AA38" s="57">
        <v>0</v>
      </c>
      <c r="AB38" s="56">
        <v>2.1125699400000002</v>
      </c>
      <c r="AC38" s="21">
        <v>0.21601859000000001</v>
      </c>
      <c r="AD38" s="21">
        <v>0</v>
      </c>
      <c r="AE38" s="21">
        <v>0</v>
      </c>
      <c r="AF38" s="57">
        <v>4.5978373899999996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0.70041893</v>
      </c>
      <c r="AM38" s="21">
        <v>8.0573000000000006E-2</v>
      </c>
      <c r="AN38" s="21">
        <v>0</v>
      </c>
      <c r="AO38" s="21">
        <v>0</v>
      </c>
      <c r="AP38" s="57">
        <v>0.55436547999999997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71.98295109</v>
      </c>
      <c r="AW38" s="21">
        <v>28.534380290000041</v>
      </c>
      <c r="AX38" s="21">
        <v>0</v>
      </c>
      <c r="AY38" s="21">
        <v>0</v>
      </c>
      <c r="AZ38" s="57">
        <v>223.03871973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44.120724189999997</v>
      </c>
      <c r="BG38" s="21">
        <v>10.60946775</v>
      </c>
      <c r="BH38" s="21">
        <v>0</v>
      </c>
      <c r="BI38" s="21">
        <v>0</v>
      </c>
      <c r="BJ38" s="57">
        <v>61.406914319999998</v>
      </c>
      <c r="BK38" s="23">
        <f>SUM(C38:BJ38)</f>
        <v>493.17753416000005</v>
      </c>
    </row>
    <row r="39" spans="1:63" x14ac:dyDescent="0.25">
      <c r="A39" s="19"/>
      <c r="B39" s="7" t="s">
        <v>96</v>
      </c>
      <c r="C39" s="53">
        <v>1.8320110000000001E-2</v>
      </c>
      <c r="D39" s="53">
        <v>5.8685775400000004</v>
      </c>
      <c r="E39" s="53">
        <v>0</v>
      </c>
      <c r="F39" s="53">
        <v>0</v>
      </c>
      <c r="G39" s="53">
        <v>1.2177298400000001</v>
      </c>
      <c r="H39" s="53">
        <v>20.173932789999999</v>
      </c>
      <c r="I39" s="53">
        <v>5.1920512800000003</v>
      </c>
      <c r="J39" s="53">
        <v>0</v>
      </c>
      <c r="K39" s="53">
        <v>0</v>
      </c>
      <c r="L39" s="53">
        <v>9.9136525300000002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12.66033198</v>
      </c>
      <c r="S39" s="53">
        <v>6.8734229999999993E-2</v>
      </c>
      <c r="T39" s="53">
        <v>0</v>
      </c>
      <c r="U39" s="53">
        <v>0</v>
      </c>
      <c r="V39" s="53">
        <v>1.7650933799999999</v>
      </c>
      <c r="W39" s="53">
        <v>0</v>
      </c>
      <c r="X39" s="53">
        <v>0.27318808</v>
      </c>
      <c r="Y39" s="53">
        <v>0</v>
      </c>
      <c r="Z39" s="53">
        <v>0</v>
      </c>
      <c r="AA39" s="53">
        <v>0</v>
      </c>
      <c r="AB39" s="53">
        <v>9.4966260899999995</v>
      </c>
      <c r="AC39" s="53">
        <v>5.0138374099999998</v>
      </c>
      <c r="AD39" s="53">
        <v>0</v>
      </c>
      <c r="AE39" s="53">
        <v>0</v>
      </c>
      <c r="AF39" s="53">
        <v>14.91728024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4.5486128399999997</v>
      </c>
      <c r="AM39" s="53">
        <v>3.8843419999999997E-2</v>
      </c>
      <c r="AN39" s="53">
        <v>0</v>
      </c>
      <c r="AO39" s="53">
        <v>0</v>
      </c>
      <c r="AP39" s="53">
        <v>1.1823263100000001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199.80251017000001</v>
      </c>
      <c r="AW39" s="53">
        <v>37.33542384999997</v>
      </c>
      <c r="AX39" s="53">
        <v>0</v>
      </c>
      <c r="AY39" s="53">
        <v>0</v>
      </c>
      <c r="AZ39" s="53">
        <v>296.24755309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112.21708587000001</v>
      </c>
      <c r="BG39" s="54">
        <v>12.50643401</v>
      </c>
      <c r="BH39" s="53">
        <v>0</v>
      </c>
      <c r="BI39" s="53">
        <v>0</v>
      </c>
      <c r="BJ39" s="53">
        <v>36.798458930000002</v>
      </c>
      <c r="BK39" s="23">
        <f>SUM(C39:BJ39)</f>
        <v>787.25660399000003</v>
      </c>
    </row>
    <row r="40" spans="1:63" s="28" customFormat="1" x14ac:dyDescent="0.25">
      <c r="A40" s="19"/>
      <c r="B40" s="8" t="s">
        <v>12</v>
      </c>
      <c r="C40" s="24">
        <f>SUM(C38:C39)</f>
        <v>1.8320110000000001E-2</v>
      </c>
      <c r="D40" s="24">
        <f t="shared" ref="D40:BK40" si="12">SUM(D38:D39)</f>
        <v>6.6516206500000008</v>
      </c>
      <c r="E40" s="24">
        <f t="shared" si="12"/>
        <v>0</v>
      </c>
      <c r="F40" s="24">
        <f t="shared" si="12"/>
        <v>0</v>
      </c>
      <c r="G40" s="24">
        <f t="shared" si="12"/>
        <v>3.3861569</v>
      </c>
      <c r="H40" s="24">
        <f t="shared" si="12"/>
        <v>31.562959859999999</v>
      </c>
      <c r="I40" s="24">
        <f t="shared" si="12"/>
        <v>8.7790101500000013</v>
      </c>
      <c r="J40" s="24">
        <f t="shared" si="12"/>
        <v>0</v>
      </c>
      <c r="K40" s="24">
        <f t="shared" si="12"/>
        <v>0</v>
      </c>
      <c r="L40" s="24">
        <f t="shared" si="12"/>
        <v>28.334817870000002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18.918021970000002</v>
      </c>
      <c r="S40" s="24">
        <f t="shared" si="12"/>
        <v>0.29775837999999999</v>
      </c>
      <c r="T40" s="24">
        <f t="shared" si="12"/>
        <v>0</v>
      </c>
      <c r="U40" s="24">
        <f t="shared" si="12"/>
        <v>0</v>
      </c>
      <c r="V40" s="24">
        <f t="shared" si="12"/>
        <v>4.1523512499999997</v>
      </c>
      <c r="W40" s="24">
        <f t="shared" si="12"/>
        <v>0</v>
      </c>
      <c r="X40" s="24">
        <f t="shared" si="12"/>
        <v>0.27318808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11.60919603</v>
      </c>
      <c r="AC40" s="24">
        <f t="shared" si="12"/>
        <v>5.2298559999999998</v>
      </c>
      <c r="AD40" s="24">
        <f t="shared" si="12"/>
        <v>0</v>
      </c>
      <c r="AE40" s="24">
        <f t="shared" si="12"/>
        <v>0</v>
      </c>
      <c r="AF40" s="24">
        <f t="shared" si="12"/>
        <v>19.515117629999999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5.2490317699999993</v>
      </c>
      <c r="AM40" s="24">
        <f t="shared" si="12"/>
        <v>0.11941642</v>
      </c>
      <c r="AN40" s="24">
        <f t="shared" si="12"/>
        <v>0</v>
      </c>
      <c r="AO40" s="24">
        <f t="shared" si="12"/>
        <v>0</v>
      </c>
      <c r="AP40" s="24">
        <f t="shared" si="12"/>
        <v>1.7366917900000001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271.78546126000003</v>
      </c>
      <c r="AW40" s="24">
        <f t="shared" si="12"/>
        <v>65.869804140000014</v>
      </c>
      <c r="AX40" s="24">
        <f t="shared" si="12"/>
        <v>0</v>
      </c>
      <c r="AY40" s="24">
        <f t="shared" si="12"/>
        <v>0</v>
      </c>
      <c r="AZ40" s="24">
        <f t="shared" si="12"/>
        <v>519.28627282000002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156.33781006000001</v>
      </c>
      <c r="BG40" s="24">
        <f t="shared" si="12"/>
        <v>23.11590176</v>
      </c>
      <c r="BH40" s="24">
        <f t="shared" si="12"/>
        <v>0</v>
      </c>
      <c r="BI40" s="24">
        <f t="shared" si="12"/>
        <v>0</v>
      </c>
      <c r="BJ40" s="24">
        <f t="shared" si="12"/>
        <v>98.205373250000008</v>
      </c>
      <c r="BK40" s="24">
        <f t="shared" si="12"/>
        <v>1280.4341381500001</v>
      </c>
    </row>
    <row r="41" spans="1:63" s="28" customFormat="1" x14ac:dyDescent="0.25">
      <c r="A41" s="19"/>
      <c r="B41" s="8" t="s">
        <v>23</v>
      </c>
      <c r="C41" s="24">
        <f t="shared" ref="C41:AH41" si="13">C40+C35</f>
        <v>1.8320110000000001E-2</v>
      </c>
      <c r="D41" s="25">
        <f t="shared" si="13"/>
        <v>6.838614230000001</v>
      </c>
      <c r="E41" s="25">
        <f t="shared" si="13"/>
        <v>0</v>
      </c>
      <c r="F41" s="25">
        <f t="shared" si="13"/>
        <v>0</v>
      </c>
      <c r="G41" s="26">
        <f t="shared" si="13"/>
        <v>3.3861569</v>
      </c>
      <c r="H41" s="24">
        <f t="shared" si="13"/>
        <v>38.019422810000002</v>
      </c>
      <c r="I41" s="25">
        <f t="shared" si="13"/>
        <v>8.8307731800000013</v>
      </c>
      <c r="J41" s="25">
        <f t="shared" si="13"/>
        <v>0</v>
      </c>
      <c r="K41" s="25">
        <f t="shared" si="13"/>
        <v>0</v>
      </c>
      <c r="L41" s="26">
        <f t="shared" si="13"/>
        <v>28.494273130000003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24.20753165</v>
      </c>
      <c r="S41" s="25">
        <f t="shared" si="13"/>
        <v>0.32421328999999999</v>
      </c>
      <c r="T41" s="25">
        <f t="shared" si="13"/>
        <v>0</v>
      </c>
      <c r="U41" s="25">
        <f t="shared" si="13"/>
        <v>0</v>
      </c>
      <c r="V41" s="26">
        <f t="shared" si="13"/>
        <v>4.1830973199999999</v>
      </c>
      <c r="W41" s="24">
        <f t="shared" si="13"/>
        <v>0</v>
      </c>
      <c r="X41" s="25">
        <f t="shared" si="13"/>
        <v>0.27318808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12.507112429999999</v>
      </c>
      <c r="AC41" s="25">
        <f t="shared" si="13"/>
        <v>5.2484624999999996</v>
      </c>
      <c r="AD41" s="25">
        <f t="shared" si="13"/>
        <v>0</v>
      </c>
      <c r="AE41" s="25">
        <f t="shared" si="13"/>
        <v>0</v>
      </c>
      <c r="AF41" s="26">
        <f t="shared" si="13"/>
        <v>20.905787579999998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5.4492396899999997</v>
      </c>
      <c r="AM41" s="25">
        <f t="shared" si="14"/>
        <v>0.12797834999999999</v>
      </c>
      <c r="AN41" s="25">
        <f t="shared" si="14"/>
        <v>0</v>
      </c>
      <c r="AO41" s="25">
        <f t="shared" si="14"/>
        <v>0</v>
      </c>
      <c r="AP41" s="26">
        <f t="shared" si="14"/>
        <v>1.7628408100000001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301.98425413000001</v>
      </c>
      <c r="AW41" s="25">
        <f t="shared" si="14"/>
        <v>67.985919810000013</v>
      </c>
      <c r="AX41" s="25">
        <f t="shared" si="14"/>
        <v>0</v>
      </c>
      <c r="AY41" s="25">
        <f t="shared" si="14"/>
        <v>0</v>
      </c>
      <c r="AZ41" s="26">
        <f t="shared" si="14"/>
        <v>531.36944835999998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173.03388262000001</v>
      </c>
      <c r="BG41" s="25">
        <f t="shared" si="14"/>
        <v>23.825551579999999</v>
      </c>
      <c r="BH41" s="25">
        <f t="shared" si="14"/>
        <v>0</v>
      </c>
      <c r="BI41" s="25">
        <f t="shared" si="14"/>
        <v>0</v>
      </c>
      <c r="BJ41" s="26">
        <f t="shared" si="14"/>
        <v>99.938621720000015</v>
      </c>
      <c r="BK41" s="26">
        <f t="shared" si="14"/>
        <v>1358.71469028</v>
      </c>
    </row>
    <row r="42" spans="1:63" ht="15" customHeight="1" x14ac:dyDescent="0.2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2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 t="s">
        <v>103</v>
      </c>
      <c r="C45" s="20">
        <v>0</v>
      </c>
      <c r="D45" s="21">
        <v>0.12902580999999999</v>
      </c>
      <c r="E45" s="21">
        <v>0</v>
      </c>
      <c r="F45" s="21">
        <v>0</v>
      </c>
      <c r="G45" s="22">
        <v>0</v>
      </c>
      <c r="H45" s="20">
        <v>0.82649817000000003</v>
      </c>
      <c r="I45" s="21">
        <v>8.9285859999999995E-2</v>
      </c>
      <c r="J45" s="21">
        <v>0</v>
      </c>
      <c r="K45" s="21">
        <v>0</v>
      </c>
      <c r="L45" s="22">
        <v>1.12183118</v>
      </c>
      <c r="M45" s="20">
        <v>0</v>
      </c>
      <c r="N45" s="21">
        <v>0</v>
      </c>
      <c r="O45" s="21">
        <v>0</v>
      </c>
      <c r="P45" s="21">
        <v>0</v>
      </c>
      <c r="Q45" s="22">
        <v>0</v>
      </c>
      <c r="R45" s="20">
        <v>0.52378395</v>
      </c>
      <c r="S45" s="21">
        <v>1.432186E-2</v>
      </c>
      <c r="T45" s="21">
        <v>0</v>
      </c>
      <c r="U45" s="21">
        <v>0</v>
      </c>
      <c r="V45" s="22">
        <v>0.28114884000000001</v>
      </c>
      <c r="W45" s="20">
        <v>0</v>
      </c>
      <c r="X45" s="21">
        <v>0</v>
      </c>
      <c r="Y45" s="21">
        <v>0</v>
      </c>
      <c r="Z45" s="21">
        <v>0</v>
      </c>
      <c r="AA45" s="22">
        <v>0</v>
      </c>
      <c r="AB45" s="20">
        <v>0.36034242999999999</v>
      </c>
      <c r="AC45" s="21">
        <v>0.10839177</v>
      </c>
      <c r="AD45" s="21">
        <v>0</v>
      </c>
      <c r="AE45" s="21">
        <v>0</v>
      </c>
      <c r="AF45" s="22">
        <v>1.86260859</v>
      </c>
      <c r="AG45" s="20">
        <v>0</v>
      </c>
      <c r="AH45" s="21">
        <v>0</v>
      </c>
      <c r="AI45" s="21">
        <v>0</v>
      </c>
      <c r="AJ45" s="21">
        <v>0</v>
      </c>
      <c r="AK45" s="22">
        <v>0</v>
      </c>
      <c r="AL45" s="20">
        <v>0.10138034</v>
      </c>
      <c r="AM45" s="21">
        <v>3.8707999999999999E-4</v>
      </c>
      <c r="AN45" s="21">
        <v>0</v>
      </c>
      <c r="AO45" s="21">
        <v>0</v>
      </c>
      <c r="AP45" s="22">
        <v>0.10399499</v>
      </c>
      <c r="AQ45" s="20">
        <v>0</v>
      </c>
      <c r="AR45" s="21">
        <v>0</v>
      </c>
      <c r="AS45" s="21">
        <v>0</v>
      </c>
      <c r="AT45" s="21">
        <v>0</v>
      </c>
      <c r="AU45" s="22">
        <v>0</v>
      </c>
      <c r="AV45" s="20">
        <v>7.0348180100000004</v>
      </c>
      <c r="AW45" s="21">
        <v>4.7916962900000017</v>
      </c>
      <c r="AX45" s="21">
        <v>0</v>
      </c>
      <c r="AY45" s="21">
        <v>0</v>
      </c>
      <c r="AZ45" s="22">
        <v>33.416920089999998</v>
      </c>
      <c r="BA45" s="20">
        <v>0</v>
      </c>
      <c r="BB45" s="21">
        <v>0</v>
      </c>
      <c r="BC45" s="21">
        <v>0</v>
      </c>
      <c r="BD45" s="21">
        <v>0</v>
      </c>
      <c r="BE45" s="22">
        <v>0</v>
      </c>
      <c r="BF45" s="20">
        <v>4.7791488600000003</v>
      </c>
      <c r="BG45" s="21">
        <v>0.92321014000000001</v>
      </c>
      <c r="BH45" s="21">
        <v>0</v>
      </c>
      <c r="BI45" s="21">
        <v>0</v>
      </c>
      <c r="BJ45" s="22">
        <v>12.548966009999999</v>
      </c>
      <c r="BK45" s="23">
        <f>SUM(C45:BJ45)</f>
        <v>69.017760269999997</v>
      </c>
    </row>
    <row r="46" spans="1:63" x14ac:dyDescent="0.2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25">
      <c r="A47" s="19"/>
      <c r="B47" s="8" t="s">
        <v>27</v>
      </c>
      <c r="C47" s="24">
        <f>SUM(C45:C46)</f>
        <v>0</v>
      </c>
      <c r="D47" s="24">
        <f t="shared" ref="D47:BK47" si="15">SUM(D45:D46)</f>
        <v>0.12902580999999999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0.82649817000000003</v>
      </c>
      <c r="I47" s="24">
        <f t="shared" si="15"/>
        <v>8.9285859999999995E-2</v>
      </c>
      <c r="J47" s="24">
        <f t="shared" si="15"/>
        <v>0</v>
      </c>
      <c r="K47" s="24">
        <f t="shared" si="15"/>
        <v>0</v>
      </c>
      <c r="L47" s="24">
        <f t="shared" si="15"/>
        <v>1.12183118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0.52378395</v>
      </c>
      <c r="S47" s="24">
        <f t="shared" si="15"/>
        <v>1.432186E-2</v>
      </c>
      <c r="T47" s="24">
        <f t="shared" si="15"/>
        <v>0</v>
      </c>
      <c r="U47" s="24">
        <f t="shared" si="15"/>
        <v>0</v>
      </c>
      <c r="V47" s="24">
        <f t="shared" si="15"/>
        <v>0.28114884000000001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0.36034242999999999</v>
      </c>
      <c r="AC47" s="24">
        <f t="shared" si="15"/>
        <v>0.10839177</v>
      </c>
      <c r="AD47" s="24">
        <f t="shared" si="15"/>
        <v>0</v>
      </c>
      <c r="AE47" s="24">
        <f t="shared" si="15"/>
        <v>0</v>
      </c>
      <c r="AF47" s="24">
        <f t="shared" si="15"/>
        <v>1.86260859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0.10138034</v>
      </c>
      <c r="AM47" s="24">
        <f t="shared" si="15"/>
        <v>3.8707999999999999E-4</v>
      </c>
      <c r="AN47" s="24">
        <f t="shared" si="15"/>
        <v>0</v>
      </c>
      <c r="AO47" s="24">
        <f t="shared" si="15"/>
        <v>0</v>
      </c>
      <c r="AP47" s="24">
        <f t="shared" si="15"/>
        <v>0.10399499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7.0348180100000004</v>
      </c>
      <c r="AW47" s="24">
        <f t="shared" si="15"/>
        <v>4.7916962900000017</v>
      </c>
      <c r="AX47" s="24">
        <f t="shared" si="15"/>
        <v>0</v>
      </c>
      <c r="AY47" s="24">
        <f t="shared" si="15"/>
        <v>0</v>
      </c>
      <c r="AZ47" s="24">
        <f t="shared" si="15"/>
        <v>33.416920089999998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4.7791488600000003</v>
      </c>
      <c r="BG47" s="24">
        <f t="shared" si="15"/>
        <v>0.92321014000000001</v>
      </c>
      <c r="BH47" s="24">
        <f t="shared" si="15"/>
        <v>0</v>
      </c>
      <c r="BI47" s="24">
        <f t="shared" si="15"/>
        <v>0</v>
      </c>
      <c r="BJ47" s="24">
        <f t="shared" si="15"/>
        <v>12.548966009999999</v>
      </c>
      <c r="BK47" s="24">
        <f t="shared" si="15"/>
        <v>69.017760269999997</v>
      </c>
    </row>
    <row r="48" spans="1:63" ht="1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4" x14ac:dyDescent="0.2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4" x14ac:dyDescent="0.2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4" x14ac:dyDescent="0.2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4" s="28" customFormat="1" x14ac:dyDescent="0.2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4" x14ac:dyDescent="0.2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4" x14ac:dyDescent="0.2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4" s="28" customFormat="1" x14ac:dyDescent="0.2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4" s="28" customFormat="1" x14ac:dyDescent="0.2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4" x14ac:dyDescent="0.2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4" x14ac:dyDescent="0.2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4" x14ac:dyDescent="0.2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4" x14ac:dyDescent="0.2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4" s="28" customFormat="1" x14ac:dyDescent="0.2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4" ht="12" customHeight="1" x14ac:dyDescent="0.2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4" s="28" customFormat="1" x14ac:dyDescent="0.25">
      <c r="A63" s="19"/>
      <c r="B63" s="35" t="s">
        <v>45</v>
      </c>
      <c r="C63" s="36">
        <f t="shared" ref="C63:AH63" si="22">C61+C56+C47+C41+C30</f>
        <v>1.8320110000000001E-2</v>
      </c>
      <c r="D63" s="36">
        <f t="shared" si="22"/>
        <v>12.595482050000001</v>
      </c>
      <c r="E63" s="36">
        <f t="shared" si="22"/>
        <v>0</v>
      </c>
      <c r="F63" s="36">
        <f t="shared" si="22"/>
        <v>0</v>
      </c>
      <c r="G63" s="36">
        <f t="shared" si="22"/>
        <v>3.3861569</v>
      </c>
      <c r="H63" s="36">
        <f t="shared" si="22"/>
        <v>39.285219010000006</v>
      </c>
      <c r="I63" s="36">
        <f t="shared" si="22"/>
        <v>16.688990270000001</v>
      </c>
      <c r="J63" s="36">
        <f t="shared" si="22"/>
        <v>0</v>
      </c>
      <c r="K63" s="36">
        <f t="shared" si="22"/>
        <v>0</v>
      </c>
      <c r="L63" s="36">
        <f t="shared" si="22"/>
        <v>30.574357130000003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24.915229579999998</v>
      </c>
      <c r="S63" s="36">
        <f t="shared" si="22"/>
        <v>0.33853515000000001</v>
      </c>
      <c r="T63" s="36">
        <f t="shared" si="22"/>
        <v>0</v>
      </c>
      <c r="U63" s="36">
        <f t="shared" si="22"/>
        <v>0</v>
      </c>
      <c r="V63" s="36">
        <f t="shared" si="22"/>
        <v>4.4755399799999998</v>
      </c>
      <c r="W63" s="36">
        <f t="shared" si="22"/>
        <v>0</v>
      </c>
      <c r="X63" s="36">
        <f t="shared" si="22"/>
        <v>0.40939112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13.105434619999999</v>
      </c>
      <c r="AC63" s="36">
        <f t="shared" si="22"/>
        <v>5.3744607899999997</v>
      </c>
      <c r="AD63" s="36">
        <f t="shared" si="22"/>
        <v>0</v>
      </c>
      <c r="AE63" s="36">
        <f t="shared" si="22"/>
        <v>0</v>
      </c>
      <c r="AF63" s="36">
        <f t="shared" si="22"/>
        <v>24.605083520000001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5.61538307</v>
      </c>
      <c r="AM63" s="36">
        <f t="shared" si="23"/>
        <v>0.12836543</v>
      </c>
      <c r="AN63" s="36">
        <f t="shared" si="23"/>
        <v>0</v>
      </c>
      <c r="AO63" s="36">
        <f t="shared" si="23"/>
        <v>0</v>
      </c>
      <c r="AP63" s="36">
        <f t="shared" si="23"/>
        <v>1.9724352700000001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313.42602880999999</v>
      </c>
      <c r="AW63" s="36">
        <f t="shared" si="23"/>
        <v>78.603932190000023</v>
      </c>
      <c r="AX63" s="36">
        <f t="shared" si="23"/>
        <v>0</v>
      </c>
      <c r="AY63" s="36">
        <f t="shared" si="23"/>
        <v>1.9357199999999999E-3</v>
      </c>
      <c r="AZ63" s="36">
        <f t="shared" si="23"/>
        <v>594.25751503999993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180.73850801</v>
      </c>
      <c r="BG63" s="36">
        <f t="shared" si="23"/>
        <v>25.499773319999996</v>
      </c>
      <c r="BH63" s="36">
        <f t="shared" si="23"/>
        <v>5.3920000000000001E-3</v>
      </c>
      <c r="BI63" s="36">
        <f t="shared" si="23"/>
        <v>0</v>
      </c>
      <c r="BJ63" s="36">
        <f t="shared" si="23"/>
        <v>122.51985016000002</v>
      </c>
      <c r="BK63" s="27">
        <f t="shared" si="23"/>
        <v>1498.54131925</v>
      </c>
      <c r="BL63" s="37"/>
    </row>
    <row r="64" spans="1:64" x14ac:dyDescent="0.2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2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  <c r="BM65" s="18"/>
    </row>
    <row r="66" spans="1:65" x14ac:dyDescent="0.2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2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25">
      <c r="G68" s="18"/>
      <c r="Q68" s="18"/>
      <c r="AA68" s="18"/>
      <c r="AK68" s="18"/>
      <c r="AU68" s="18"/>
      <c r="BE68" s="18"/>
    </row>
    <row r="69" spans="1:65" x14ac:dyDescent="0.25">
      <c r="D69" s="1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B3" sqref="B3:L3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1" t="s">
        <v>102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25">
      <c r="B3" s="8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1.4503162775000002E-2</v>
      </c>
      <c r="G5" s="41">
        <v>7.0964257999999993E-5</v>
      </c>
      <c r="H5" s="41">
        <v>0</v>
      </c>
      <c r="I5" s="42">
        <v>0</v>
      </c>
      <c r="J5" s="42">
        <v>0</v>
      </c>
      <c r="K5" s="42">
        <f>D5+E5+F5+G5+H5+I5+J5</f>
        <v>1.4574127033000001E-2</v>
      </c>
      <c r="L5" s="41">
        <v>0</v>
      </c>
    </row>
    <row r="6" spans="2:12" x14ac:dyDescent="0.25">
      <c r="B6" s="39">
        <v>2</v>
      </c>
      <c r="C6" s="43" t="s">
        <v>59</v>
      </c>
      <c r="D6" s="41">
        <v>3.4173830000000002E-2</v>
      </c>
      <c r="E6" s="41">
        <v>0</v>
      </c>
      <c r="F6" s="53">
        <v>12.549340681160004</v>
      </c>
      <c r="G6" s="41">
        <v>0.25671543099099992</v>
      </c>
      <c r="H6" s="41">
        <v>0</v>
      </c>
      <c r="I6" s="42">
        <v>0</v>
      </c>
      <c r="J6" s="42">
        <v>0</v>
      </c>
      <c r="K6" s="42">
        <f t="shared" ref="K6:K41" si="0">D6+E6+F6+G6+H6+I6+J6</f>
        <v>12.840229942151003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0.10426321493499999</v>
      </c>
      <c r="G7" s="41">
        <v>2.7095419349999999E-3</v>
      </c>
      <c r="H7" s="41">
        <v>0</v>
      </c>
      <c r="I7" s="42">
        <v>0</v>
      </c>
      <c r="J7" s="42">
        <v>0</v>
      </c>
      <c r="K7" s="42">
        <f t="shared" si="0"/>
        <v>0.10697275686999999</v>
      </c>
      <c r="L7" s="41">
        <v>0</v>
      </c>
    </row>
    <row r="8" spans="2:12" x14ac:dyDescent="0.25">
      <c r="B8" s="39">
        <v>4</v>
      </c>
      <c r="C8" s="43" t="s">
        <v>61</v>
      </c>
      <c r="D8" s="41">
        <v>8.5629799999999996E-3</v>
      </c>
      <c r="E8" s="41">
        <v>0</v>
      </c>
      <c r="F8" s="53">
        <v>1.7389579719570005</v>
      </c>
      <c r="G8" s="41">
        <v>5.9081560141000002E-2</v>
      </c>
      <c r="H8" s="41">
        <v>0</v>
      </c>
      <c r="I8" s="42">
        <v>0</v>
      </c>
      <c r="J8" s="42">
        <v>0</v>
      </c>
      <c r="K8" s="42">
        <f t="shared" si="0"/>
        <v>1.8066025120980005</v>
      </c>
      <c r="L8" s="41">
        <v>0</v>
      </c>
    </row>
    <row r="9" spans="2:12" x14ac:dyDescent="0.25">
      <c r="B9" s="39">
        <v>5</v>
      </c>
      <c r="C9" s="43" t="s">
        <v>62</v>
      </c>
      <c r="D9" s="41">
        <v>0.10790442</v>
      </c>
      <c r="E9" s="41">
        <v>0</v>
      </c>
      <c r="F9" s="53">
        <v>8.2565811847109991</v>
      </c>
      <c r="G9" s="41">
        <v>0.27866752287999996</v>
      </c>
      <c r="H9" s="41">
        <v>0</v>
      </c>
      <c r="I9" s="42">
        <v>0</v>
      </c>
      <c r="J9" s="42">
        <v>0</v>
      </c>
      <c r="K9" s="42">
        <f t="shared" si="0"/>
        <v>8.643153127590999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0.32840913999999999</v>
      </c>
      <c r="E10" s="41">
        <v>0</v>
      </c>
      <c r="F10" s="53">
        <v>3.722660739712</v>
      </c>
      <c r="G10" s="41">
        <v>0.30560037445800003</v>
      </c>
      <c r="H10" s="41">
        <v>0</v>
      </c>
      <c r="I10" s="42">
        <v>0</v>
      </c>
      <c r="J10" s="42">
        <v>0</v>
      </c>
      <c r="K10" s="42">
        <f t="shared" si="0"/>
        <v>4.35667025417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0.46174804000000003</v>
      </c>
      <c r="E11" s="41">
        <v>0</v>
      </c>
      <c r="F11" s="53">
        <v>10.459124225150994</v>
      </c>
      <c r="G11" s="41">
        <v>0.41204824195700002</v>
      </c>
      <c r="H11" s="41">
        <v>0</v>
      </c>
      <c r="I11" s="42">
        <v>0</v>
      </c>
      <c r="J11" s="42">
        <v>0</v>
      </c>
      <c r="K11" s="42">
        <f t="shared" si="0"/>
        <v>11.332920507107994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2.0798385968000002E-2</v>
      </c>
      <c r="G12" s="41">
        <v>1.09672001E-4</v>
      </c>
      <c r="H12" s="41">
        <v>0</v>
      </c>
      <c r="I12" s="42">
        <v>0</v>
      </c>
      <c r="J12" s="42">
        <v>0</v>
      </c>
      <c r="K12" s="42">
        <f t="shared" si="0"/>
        <v>2.0908057969000002E-2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2.6283842260000001E-3</v>
      </c>
      <c r="G13" s="41">
        <v>6.4512902999999992E-5</v>
      </c>
      <c r="H13" s="41">
        <v>0</v>
      </c>
      <c r="I13" s="42">
        <v>0</v>
      </c>
      <c r="J13" s="42">
        <v>0</v>
      </c>
      <c r="K13" s="42">
        <f t="shared" si="0"/>
        <v>2.692897129E-3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7.8852799999999997E-3</v>
      </c>
      <c r="E14" s="41">
        <v>0</v>
      </c>
      <c r="F14" s="53">
        <v>3.3133490936489998</v>
      </c>
      <c r="G14" s="41">
        <v>0.24526142710000001</v>
      </c>
      <c r="H14" s="41">
        <v>0</v>
      </c>
      <c r="I14" s="42">
        <v>0</v>
      </c>
      <c r="J14" s="42">
        <v>0</v>
      </c>
      <c r="K14" s="42">
        <f t="shared" si="0"/>
        <v>3.5664958007489997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6.0597436299999998</v>
      </c>
      <c r="E15" s="41">
        <v>0</v>
      </c>
      <c r="F15" s="53">
        <v>136.9256065797758</v>
      </c>
      <c r="G15" s="41">
        <v>8.6514430458019849</v>
      </c>
      <c r="H15" s="41">
        <v>0</v>
      </c>
      <c r="I15" s="42">
        <v>0</v>
      </c>
      <c r="J15" s="42">
        <v>0</v>
      </c>
      <c r="K15" s="42">
        <f t="shared" si="0"/>
        <v>151.63679325557777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1.53161916</v>
      </c>
      <c r="E16" s="41">
        <v>0</v>
      </c>
      <c r="F16" s="53">
        <v>29.992857169253966</v>
      </c>
      <c r="G16" s="41">
        <v>1.4668640719320001</v>
      </c>
      <c r="H16" s="41">
        <v>0</v>
      </c>
      <c r="I16" s="42">
        <v>0</v>
      </c>
      <c r="J16" s="42">
        <v>0</v>
      </c>
      <c r="K16" s="42">
        <f t="shared" si="0"/>
        <v>32.991340401185965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9.0193079999999995E-2</v>
      </c>
      <c r="E17" s="41">
        <v>0</v>
      </c>
      <c r="F17" s="53">
        <v>1.5626991489630004</v>
      </c>
      <c r="G17" s="41">
        <v>9.9949316651E-2</v>
      </c>
      <c r="H17" s="41">
        <v>0</v>
      </c>
      <c r="I17" s="42">
        <v>0</v>
      </c>
      <c r="J17" s="42">
        <v>0</v>
      </c>
      <c r="K17" s="42">
        <f t="shared" si="0"/>
        <v>1.7528415456140003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0.13451226999999999</v>
      </c>
      <c r="E18" s="41">
        <v>0</v>
      </c>
      <c r="F18" s="53">
        <v>1.8964833993719998</v>
      </c>
      <c r="G18" s="41">
        <v>0.27316557085000004</v>
      </c>
      <c r="H18" s="41">
        <v>0</v>
      </c>
      <c r="I18" s="42">
        <v>0</v>
      </c>
      <c r="J18" s="42">
        <v>0</v>
      </c>
      <c r="K18" s="42">
        <f t="shared" si="0"/>
        <v>2.3041612402220002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0.16709584999999999</v>
      </c>
      <c r="E19" s="41">
        <v>0</v>
      </c>
      <c r="F19" s="53">
        <v>11.472026292200004</v>
      </c>
      <c r="G19" s="41">
        <v>0.51502869010500019</v>
      </c>
      <c r="H19" s="41">
        <v>0</v>
      </c>
      <c r="I19" s="42">
        <v>0</v>
      </c>
      <c r="J19" s="42">
        <v>0</v>
      </c>
      <c r="K19" s="42">
        <f t="shared" si="0"/>
        <v>12.154150832305005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7.1143356799999999</v>
      </c>
      <c r="E20" s="41">
        <v>0</v>
      </c>
      <c r="F20" s="53">
        <v>118.99342410942207</v>
      </c>
      <c r="G20" s="41">
        <v>6.1909804341919932</v>
      </c>
      <c r="H20" s="41">
        <v>0</v>
      </c>
      <c r="I20" s="42">
        <v>0</v>
      </c>
      <c r="J20" s="42">
        <v>0</v>
      </c>
      <c r="K20" s="42">
        <f t="shared" si="0"/>
        <v>132.29874022361406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3.964148E-2</v>
      </c>
      <c r="E21" s="41">
        <v>0</v>
      </c>
      <c r="F21" s="53">
        <v>5.4431132186259976</v>
      </c>
      <c r="G21" s="41">
        <v>0.35229454079000011</v>
      </c>
      <c r="H21" s="41">
        <v>0</v>
      </c>
      <c r="I21" s="42">
        <v>0</v>
      </c>
      <c r="J21" s="42">
        <v>0</v>
      </c>
      <c r="K21" s="42">
        <f t="shared" si="0"/>
        <v>5.8350492394159978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6.0235096999999994E-5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6.0235096999999994E-5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2.0821377000000001</v>
      </c>
      <c r="E23" s="41">
        <v>0</v>
      </c>
      <c r="F23" s="53">
        <v>61.916302365587022</v>
      </c>
      <c r="G23" s="41">
        <v>3.0209922015490016</v>
      </c>
      <c r="H23" s="41">
        <v>0</v>
      </c>
      <c r="I23" s="42">
        <v>0</v>
      </c>
      <c r="J23" s="42">
        <v>0</v>
      </c>
      <c r="K23" s="42">
        <f t="shared" si="0"/>
        <v>67.019432267136025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30.56179225</v>
      </c>
      <c r="E24" s="41">
        <v>0</v>
      </c>
      <c r="F24" s="53">
        <v>406.67607917050458</v>
      </c>
      <c r="G24" s="41">
        <v>22.009190901432003</v>
      </c>
      <c r="H24" s="41">
        <v>0</v>
      </c>
      <c r="I24" s="42">
        <v>0</v>
      </c>
      <c r="J24" s="42">
        <v>0</v>
      </c>
      <c r="K24" s="42">
        <f t="shared" si="0"/>
        <v>459.2470623219366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7.577553167800001E-2</v>
      </c>
      <c r="G25" s="41">
        <v>4.0656032270000005E-3</v>
      </c>
      <c r="H25" s="41">
        <v>0</v>
      </c>
      <c r="I25" s="42">
        <v>0</v>
      </c>
      <c r="J25" s="42">
        <v>0</v>
      </c>
      <c r="K25" s="42">
        <f t="shared" si="0"/>
        <v>7.9841134905000014E-2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7.8476499999999994E-3</v>
      </c>
      <c r="E26" s="41">
        <v>0</v>
      </c>
      <c r="F26" s="53">
        <v>1.0709614575499999</v>
      </c>
      <c r="G26" s="41">
        <v>4.6126726450000004E-3</v>
      </c>
      <c r="H26" s="41">
        <v>0</v>
      </c>
      <c r="I26" s="42">
        <v>0</v>
      </c>
      <c r="J26" s="42">
        <v>0</v>
      </c>
      <c r="K26" s="42">
        <f t="shared" si="0"/>
        <v>1.0834217801949999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0.48283933545200003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0.48283933545200003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0.215605099903</v>
      </c>
      <c r="G28" s="41">
        <v>2.6450296799999999E-4</v>
      </c>
      <c r="H28" s="41">
        <v>0</v>
      </c>
      <c r="I28" s="42">
        <v>0</v>
      </c>
      <c r="J28" s="42">
        <v>0</v>
      </c>
      <c r="K28" s="42">
        <f t="shared" si="0"/>
        <v>0.21586960287100002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3.5883349099999999</v>
      </c>
      <c r="E29" s="41">
        <v>0</v>
      </c>
      <c r="F29" s="53">
        <v>52.084396658629878</v>
      </c>
      <c r="G29" s="41">
        <v>3.0854275768840012</v>
      </c>
      <c r="H29" s="41">
        <v>0</v>
      </c>
      <c r="I29" s="42">
        <v>0</v>
      </c>
      <c r="J29" s="42">
        <v>0</v>
      </c>
      <c r="K29" s="42">
        <f t="shared" si="0"/>
        <v>58.758159145513879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9.7179189999999999E-2</v>
      </c>
      <c r="E30" s="41">
        <v>0</v>
      </c>
      <c r="F30" s="53">
        <v>16.718770238638996</v>
      </c>
      <c r="G30" s="41">
        <v>0.95188455500400038</v>
      </c>
      <c r="H30" s="41">
        <v>0</v>
      </c>
      <c r="I30" s="42">
        <v>0</v>
      </c>
      <c r="J30" s="42">
        <v>0</v>
      </c>
      <c r="K30" s="42">
        <f t="shared" si="0"/>
        <v>17.767833983642994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3.1726668599999996</v>
      </c>
      <c r="E31" s="41">
        <v>0</v>
      </c>
      <c r="F31" s="53">
        <v>69.959860995209013</v>
      </c>
      <c r="G31" s="41">
        <v>2.275751639125001</v>
      </c>
      <c r="H31" s="41">
        <v>0</v>
      </c>
      <c r="I31" s="42">
        <v>0</v>
      </c>
      <c r="J31" s="42">
        <v>0</v>
      </c>
      <c r="K31" s="42">
        <f t="shared" si="0"/>
        <v>75.408279494334025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4.0737120000000002E-2</v>
      </c>
      <c r="E32" s="41">
        <v>0</v>
      </c>
      <c r="F32" s="53">
        <v>1.0046097194970001</v>
      </c>
      <c r="G32" s="41">
        <v>0.12043979355100001</v>
      </c>
      <c r="H32" s="41">
        <v>0</v>
      </c>
      <c r="I32" s="42">
        <v>0</v>
      </c>
      <c r="J32" s="42">
        <v>0</v>
      </c>
      <c r="K32" s="42">
        <f t="shared" si="0"/>
        <v>1.165786633048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4.5165731300000003</v>
      </c>
      <c r="E33" s="41">
        <v>0</v>
      </c>
      <c r="F33" s="53">
        <v>42.938003415500063</v>
      </c>
      <c r="G33" s="41">
        <v>3.5709671830830021</v>
      </c>
      <c r="H33" s="41">
        <v>0</v>
      </c>
      <c r="I33" s="42">
        <v>0</v>
      </c>
      <c r="J33" s="42">
        <v>0</v>
      </c>
      <c r="K33" s="42">
        <f t="shared" si="0"/>
        <v>51.02554372858306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0.91837025000000005</v>
      </c>
      <c r="E34" s="41">
        <v>0</v>
      </c>
      <c r="F34" s="53">
        <v>49.254209322777939</v>
      </c>
      <c r="G34" s="41">
        <v>1.9695237504199998</v>
      </c>
      <c r="H34" s="41">
        <v>0</v>
      </c>
      <c r="I34" s="42">
        <v>0</v>
      </c>
      <c r="J34" s="42">
        <v>0</v>
      </c>
      <c r="K34" s="42">
        <f t="shared" si="0"/>
        <v>52.142103323197944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0.94394801329200007</v>
      </c>
      <c r="G35" s="41">
        <v>5.8064516100000008E-4</v>
      </c>
      <c r="H35" s="41">
        <v>0</v>
      </c>
      <c r="I35" s="42">
        <v>0</v>
      </c>
      <c r="J35" s="42">
        <v>0</v>
      </c>
      <c r="K35" s="42">
        <f t="shared" si="0"/>
        <v>0.94452865845300005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1.47025535</v>
      </c>
      <c r="E36" s="41">
        <v>0</v>
      </c>
      <c r="F36" s="53">
        <v>98.524928262979671</v>
      </c>
      <c r="G36" s="41">
        <v>2.6299405546490009</v>
      </c>
      <c r="H36" s="41">
        <v>0</v>
      </c>
      <c r="I36" s="42">
        <v>0</v>
      </c>
      <c r="J36" s="42">
        <v>0</v>
      </c>
      <c r="K36" s="42">
        <f t="shared" si="0"/>
        <v>102.62512416762867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1.0312831200000001</v>
      </c>
      <c r="E37" s="41">
        <v>0</v>
      </c>
      <c r="F37" s="53">
        <v>43.497666966034018</v>
      </c>
      <c r="G37" s="41">
        <v>0.95412530184800015</v>
      </c>
      <c r="H37" s="41">
        <v>0</v>
      </c>
      <c r="I37" s="42">
        <v>0</v>
      </c>
      <c r="J37" s="42">
        <v>0</v>
      </c>
      <c r="K37" s="42">
        <f t="shared" si="0"/>
        <v>45.483075387882018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0.23173255871000001</v>
      </c>
      <c r="G38" s="41">
        <v>8.6447303200000002E-4</v>
      </c>
      <c r="H38" s="41">
        <v>0</v>
      </c>
      <c r="I38" s="42">
        <v>0</v>
      </c>
      <c r="J38" s="42">
        <v>0</v>
      </c>
      <c r="K38" s="42">
        <f t="shared" si="0"/>
        <v>0.232597031742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4.5920455699999998</v>
      </c>
      <c r="E39" s="41">
        <v>0</v>
      </c>
      <c r="F39" s="53">
        <v>116.80403248302845</v>
      </c>
      <c r="G39" s="41">
        <v>5.8611592247369924</v>
      </c>
      <c r="H39" s="41">
        <v>0</v>
      </c>
      <c r="I39" s="42">
        <v>0</v>
      </c>
      <c r="J39" s="42">
        <v>0</v>
      </c>
      <c r="K39" s="42">
        <f t="shared" si="0"/>
        <v>127.25723727776544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0.16631791000000001</v>
      </c>
      <c r="E40" s="41">
        <v>0</v>
      </c>
      <c r="F40" s="53">
        <v>7.3157197458189991</v>
      </c>
      <c r="G40" s="41">
        <v>0.22990240428499986</v>
      </c>
      <c r="H40" s="41">
        <v>0</v>
      </c>
      <c r="I40" s="42">
        <v>0</v>
      </c>
      <c r="J40" s="42">
        <v>0</v>
      </c>
      <c r="K40" s="42">
        <f t="shared" si="0"/>
        <v>7.7119400601039994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2.47750285</v>
      </c>
      <c r="E41" s="41">
        <v>0</v>
      </c>
      <c r="F41" s="53">
        <v>42.53077174225507</v>
      </c>
      <c r="G41" s="41">
        <v>3.2180123674540027</v>
      </c>
      <c r="H41" s="41">
        <v>0</v>
      </c>
      <c r="I41" s="42">
        <v>0</v>
      </c>
      <c r="J41" s="42">
        <v>0</v>
      </c>
      <c r="K41" s="42">
        <f t="shared" si="0"/>
        <v>48.226286959709071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70.808868700000005</v>
      </c>
      <c r="E42" s="46">
        <f t="shared" si="1"/>
        <v>0</v>
      </c>
      <c r="F42" s="46">
        <f t="shared" si="1"/>
        <v>1358.71469028</v>
      </c>
      <c r="G42" s="46">
        <f t="shared" si="1"/>
        <v>69.017760269999997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1498.5413192499996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>
      <c r="D44" s="55"/>
    </row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2024-01-08T14:05:48Z</dcterms:modified>
</cp:coreProperties>
</file>