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Feb 24/Disclosure of AUM/"/>
    </mc:Choice>
  </mc:AlternateContent>
  <xr:revisionPtr revIDLastSave="0" documentId="11_03F593168D5097AA5C26A20BE8BE7E7593E6BCA2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<sst xmlns="http://schemas.openxmlformats.org/spreadsheetml/2006/main" count="138" uniqueCount="104">
  <si>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</si>
  <si>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</si>
  <si>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</si>
  <si>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</si>
  <si>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</si>
  <si>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</si>
  <si>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</si>
  <si>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</si>
  <si>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</si>
  <si>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</si>
  <si>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</si>
  <si>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</si>
  <si>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</si>
  <si>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</si>
  <si>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</si>
  <si>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</si>
  <si>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</si>
  <si>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</si>
  <si>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</si>
  <si>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</si>
  <si>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</si>
  <si>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</si>
  <si>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</si>
  <si>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</si>
  <si>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</si>
  <si>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</si>
  <si>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</si>
  <si>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</si>
  <si>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</si>
  <si>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</si>
  <si>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</si>
  <si>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</si>
  <si>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</si>
  <si>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</si>
  <si>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</si>
  <si>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</si>
  <si>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</si>
  <si>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</si>
  <si>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</si>
  <si>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</si>
  <si>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</si>
  <si>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</si>
  <si>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</si>
  <si>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</si>
  <si>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</si>
  <si>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</si>
  <si>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</si>
  <si>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</si>
  <si>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</si>
  <si>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</si>
  <si>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</si>
  <si>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</si>
  <si>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</si>
  <si>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</si>
  <si>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</si>
  <si>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</si>
  <si>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</si>
  <si>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</si>
  <si>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</si>
  <si>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</si>
  <si>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</si>
  <si>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</si>
  <si>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</si>
  <si>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</si>
  <si>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</si>
  <si>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</si>
  <si>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</si>
  <si>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</si>
  <si>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</si>
  <si>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</si>
  <si>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</si>
  <si>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</si>
  <si>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</si>
  <si>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</si>
  <si>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</si>
  <si>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</si>
  <si>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</si>
  <si>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</si>
  <si>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</si>
  <si>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</si>
  <si>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</si>
  <si>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</si>
  <si>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</si>
  <si>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</si>
  <si>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</si>
  <si>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</si>
  <si>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</si>
  <si>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</si>
  <si>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</si>
  <si>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</si>
  <si>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</si>
  <si>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</si>
  <si>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</si>
  <si>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</si>
  <si>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</si>
  <si>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</si>
  <si>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</si>
  <si>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</si>
  <si>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</si>
  <si>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</si>
  <si>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</si>
  <si>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</si>
  <si>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Mutual Fund: Average Net Assets Under Management (AAUM) as on Feb 2024 (All figures in Rs. Crore)</t>
  </si>
  <si>
    <t>Table showing State wise /Union Territory wise contribution to AAUM of category of schemes as on Feb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</si>
</sst>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70" t="s">
        <v>0</v>
      </c>
      <c r="B2" s="72" t="s">
        <v>1</v>
      </c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7"/>
    </row>
    <row r="3" spans="1:63" ht="18.75" thickBot="1" x14ac:dyDescent="0.3">
      <c r="A3" s="71"/>
      <c r="B3" s="73"/>
      <c r="C3" s="78" t="s">
        <v>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  <c r="W3" s="78" t="s">
        <v>3</v>
      </c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80"/>
      <c r="AQ3" s="78" t="s">
        <v>4</v>
      </c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0"/>
      <c r="BK3" s="67" t="s">
        <v>30</v>
      </c>
    </row>
    <row r="4" spans="1:63" ht="18.75" thickBot="1" x14ac:dyDescent="0.4">
      <c r="A4" s="71"/>
      <c r="B4" s="73"/>
      <c r="C4" s="64" t="s">
        <v>49</v>
      </c>
      <c r="D4" s="65"/>
      <c r="E4" s="65"/>
      <c r="F4" s="65"/>
      <c r="G4" s="65"/>
      <c r="H4" s="65"/>
      <c r="I4" s="65"/>
      <c r="J4" s="65"/>
      <c r="K4" s="65"/>
      <c r="L4" s="66"/>
      <c r="M4" s="64" t="s">
        <v>50</v>
      </c>
      <c r="N4" s="65"/>
      <c r="O4" s="65"/>
      <c r="P4" s="65"/>
      <c r="Q4" s="65"/>
      <c r="R4" s="65"/>
      <c r="S4" s="65"/>
      <c r="T4" s="65"/>
      <c r="U4" s="65"/>
      <c r="V4" s="66"/>
      <c r="W4" s="64" t="s">
        <v>49</v>
      </c>
      <c r="X4" s="65"/>
      <c r="Y4" s="65"/>
      <c r="Z4" s="65"/>
      <c r="AA4" s="65"/>
      <c r="AB4" s="65"/>
      <c r="AC4" s="65"/>
      <c r="AD4" s="65"/>
      <c r="AE4" s="65"/>
      <c r="AF4" s="66"/>
      <c r="AG4" s="64" t="s">
        <v>50</v>
      </c>
      <c r="AH4" s="65"/>
      <c r="AI4" s="65"/>
      <c r="AJ4" s="65"/>
      <c r="AK4" s="65"/>
      <c r="AL4" s="65"/>
      <c r="AM4" s="65"/>
      <c r="AN4" s="65"/>
      <c r="AO4" s="65"/>
      <c r="AP4" s="66"/>
      <c r="AQ4" s="64" t="s">
        <v>49</v>
      </c>
      <c r="AR4" s="65"/>
      <c r="AS4" s="65"/>
      <c r="AT4" s="65"/>
      <c r="AU4" s="65"/>
      <c r="AV4" s="65"/>
      <c r="AW4" s="65"/>
      <c r="AX4" s="65"/>
      <c r="AY4" s="65"/>
      <c r="AZ4" s="66"/>
      <c r="BA4" s="64" t="s">
        <v>50</v>
      </c>
      <c r="BB4" s="65"/>
      <c r="BC4" s="65"/>
      <c r="BD4" s="65"/>
      <c r="BE4" s="65"/>
      <c r="BF4" s="65"/>
      <c r="BG4" s="65"/>
      <c r="BH4" s="65"/>
      <c r="BI4" s="65"/>
      <c r="BJ4" s="66"/>
      <c r="BK4" s="68"/>
    </row>
    <row r="5" spans="1:63" ht="18" customHeight="1" x14ac:dyDescent="0.25">
      <c r="A5" s="71"/>
      <c r="B5" s="73"/>
      <c r="C5" s="61" t="s">
        <v>5</v>
      </c>
      <c r="D5" s="62"/>
      <c r="E5" s="62"/>
      <c r="F5" s="62"/>
      <c r="G5" s="63"/>
      <c r="H5" s="58" t="s">
        <v>6</v>
      </c>
      <c r="I5" s="59"/>
      <c r="J5" s="59"/>
      <c r="K5" s="59"/>
      <c r="L5" s="60"/>
      <c r="M5" s="61" t="s">
        <v>5</v>
      </c>
      <c r="N5" s="62"/>
      <c r="O5" s="62"/>
      <c r="P5" s="62"/>
      <c r="Q5" s="63"/>
      <c r="R5" s="58" t="s">
        <v>6</v>
      </c>
      <c r="S5" s="59"/>
      <c r="T5" s="59"/>
      <c r="U5" s="59"/>
      <c r="V5" s="60"/>
      <c r="W5" s="61" t="s">
        <v>5</v>
      </c>
      <c r="X5" s="62"/>
      <c r="Y5" s="62"/>
      <c r="Z5" s="62"/>
      <c r="AA5" s="63"/>
      <c r="AB5" s="58" t="s">
        <v>6</v>
      </c>
      <c r="AC5" s="59"/>
      <c r="AD5" s="59"/>
      <c r="AE5" s="59"/>
      <c r="AF5" s="60"/>
      <c r="AG5" s="61" t="s">
        <v>5</v>
      </c>
      <c r="AH5" s="62"/>
      <c r="AI5" s="62"/>
      <c r="AJ5" s="62"/>
      <c r="AK5" s="63"/>
      <c r="AL5" s="58" t="s">
        <v>6</v>
      </c>
      <c r="AM5" s="59"/>
      <c r="AN5" s="59"/>
      <c r="AO5" s="59"/>
      <c r="AP5" s="60"/>
      <c r="AQ5" s="61" t="s">
        <v>5</v>
      </c>
      <c r="AR5" s="62"/>
      <c r="AS5" s="62"/>
      <c r="AT5" s="62"/>
      <c r="AU5" s="63"/>
      <c r="AV5" s="58" t="s">
        <v>6</v>
      </c>
      <c r="AW5" s="59"/>
      <c r="AX5" s="59"/>
      <c r="AY5" s="59"/>
      <c r="AZ5" s="60"/>
      <c r="BA5" s="61" t="s">
        <v>5</v>
      </c>
      <c r="BB5" s="62"/>
      <c r="BC5" s="62"/>
      <c r="BD5" s="62"/>
      <c r="BE5" s="63"/>
      <c r="BF5" s="58" t="s">
        <v>6</v>
      </c>
      <c r="BG5" s="59"/>
      <c r="BH5" s="59"/>
      <c r="BI5" s="59"/>
      <c r="BJ5" s="60"/>
      <c r="BK5" s="68"/>
    </row>
    <row r="6" spans="1:63" ht="15.75" x14ac:dyDescent="0.3">
      <c r="A6" s="71"/>
      <c r="B6" s="7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9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27.560347920000002</v>
      </c>
      <c r="E10" s="21">
        <v>0</v>
      </c>
      <c r="F10" s="21">
        <v>0</v>
      </c>
      <c r="G10" s="22">
        <v>6.0867042900000001</v>
      </c>
      <c r="H10" s="20">
        <v>0.39510730999999999</v>
      </c>
      <c r="I10" s="21">
        <v>7.7110485200000003</v>
      </c>
      <c r="J10" s="21">
        <v>0</v>
      </c>
      <c r="K10" s="21">
        <v>0</v>
      </c>
      <c r="L10" s="22">
        <v>0.95386793000000003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0.15978517</v>
      </c>
      <c r="S10" s="21">
        <v>0</v>
      </c>
      <c r="T10" s="21">
        <v>0</v>
      </c>
      <c r="U10" s="21">
        <v>0</v>
      </c>
      <c r="V10" s="22">
        <v>5.891913E-2</v>
      </c>
      <c r="W10" s="20">
        <v>0</v>
      </c>
      <c r="X10" s="21">
        <v>0.79328984999999996</v>
      </c>
      <c r="Y10" s="21">
        <v>0</v>
      </c>
      <c r="Z10" s="21">
        <v>0</v>
      </c>
      <c r="AA10" s="22">
        <v>0</v>
      </c>
      <c r="AB10" s="20">
        <v>9.3317769999999994E-2</v>
      </c>
      <c r="AC10" s="21">
        <v>0</v>
      </c>
      <c r="AD10" s="21">
        <v>0</v>
      </c>
      <c r="AE10" s="21">
        <v>0</v>
      </c>
      <c r="AF10" s="22">
        <v>1.0103351300000001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3.2753190000000001E-2</v>
      </c>
      <c r="AM10" s="21">
        <v>0</v>
      </c>
      <c r="AN10" s="21">
        <v>0</v>
      </c>
      <c r="AO10" s="21">
        <v>0</v>
      </c>
      <c r="AP10" s="22">
        <v>4.9709999999999999E-4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3.1253770300000001</v>
      </c>
      <c r="AW10" s="21">
        <v>2.5849676000000001</v>
      </c>
      <c r="AX10" s="21">
        <v>0</v>
      </c>
      <c r="AY10" s="21">
        <v>0</v>
      </c>
      <c r="AZ10" s="22">
        <v>11.093321899999999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1.9326711299999999</v>
      </c>
      <c r="BG10" s="21">
        <v>5.9047710000000003E-2</v>
      </c>
      <c r="BH10" s="21">
        <v>0.31609064999999997</v>
      </c>
      <c r="BI10" s="21">
        <v>0</v>
      </c>
      <c r="BJ10" s="22">
        <v>3.0807387400000001</v>
      </c>
      <c r="BK10" s="23">
        <f>SUM(C10:BJ10)</f>
        <v>67.048188069999995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27.560347920000002</v>
      </c>
      <c r="E11" s="25">
        <f t="shared" si="0"/>
        <v>0</v>
      </c>
      <c r="F11" s="25">
        <f t="shared" si="0"/>
        <v>0</v>
      </c>
      <c r="G11" s="26">
        <f t="shared" si="0"/>
        <v>6.0867042900000001</v>
      </c>
      <c r="H11" s="24">
        <f t="shared" si="0"/>
        <v>0.39510730999999999</v>
      </c>
      <c r="I11" s="25">
        <f t="shared" si="0"/>
        <v>7.7110485200000003</v>
      </c>
      <c r="J11" s="25">
        <f t="shared" si="0"/>
        <v>0</v>
      </c>
      <c r="K11" s="25">
        <f t="shared" si="0"/>
        <v>0</v>
      </c>
      <c r="L11" s="26">
        <f t="shared" si="0"/>
        <v>0.95386793000000003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0.15978517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5.891913E-2</v>
      </c>
      <c r="W11" s="24">
        <f t="shared" si="0"/>
        <v>0</v>
      </c>
      <c r="X11" s="25">
        <f t="shared" si="0"/>
        <v>0.79328984999999996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9.3317769999999994E-2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1.0103351300000001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3.2753190000000001E-2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4.9709999999999999E-4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3.1253770300000001</v>
      </c>
      <c r="AW11" s="25">
        <f t="shared" si="1"/>
        <v>2.5849676000000001</v>
      </c>
      <c r="AX11" s="25">
        <f t="shared" si="1"/>
        <v>0</v>
      </c>
      <c r="AY11" s="25">
        <f t="shared" si="1"/>
        <v>0</v>
      </c>
      <c r="AZ11" s="26">
        <f t="shared" si="1"/>
        <v>11.093321899999999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1.9326711299999999</v>
      </c>
      <c r="BG11" s="25">
        <f t="shared" si="1"/>
        <v>5.9047710000000003E-2</v>
      </c>
      <c r="BH11" s="25">
        <f t="shared" si="1"/>
        <v>0.31609064999999997</v>
      </c>
      <c r="BI11" s="25">
        <f t="shared" si="1"/>
        <v>0</v>
      </c>
      <c r="BJ11" s="26">
        <f t="shared" si="1"/>
        <v>3.0807387400000001</v>
      </c>
      <c r="BK11" s="27">
        <f t="shared" si="1"/>
        <v>67.048188069999995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27.560347920000002</v>
      </c>
      <c r="E30" s="25">
        <f t="shared" si="8"/>
        <v>0</v>
      </c>
      <c r="F30" s="25">
        <f t="shared" si="8"/>
        <v>0</v>
      </c>
      <c r="G30" s="26">
        <f t="shared" si="8"/>
        <v>6.0867042900000001</v>
      </c>
      <c r="H30" s="24">
        <f t="shared" si="8"/>
        <v>0.39510730999999999</v>
      </c>
      <c r="I30" s="25">
        <f t="shared" si="8"/>
        <v>7.7110485200000003</v>
      </c>
      <c r="J30" s="25">
        <f t="shared" si="8"/>
        <v>0</v>
      </c>
      <c r="K30" s="25">
        <f t="shared" si="8"/>
        <v>0</v>
      </c>
      <c r="L30" s="26">
        <f t="shared" si="8"/>
        <v>0.95386793000000003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0.15978517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5.891913E-2</v>
      </c>
      <c r="W30" s="24">
        <f t="shared" si="8"/>
        <v>0</v>
      </c>
      <c r="X30" s="25">
        <f t="shared" si="8"/>
        <v>0.79328984999999996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9.3317769999999994E-2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1.0103351300000001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3.2753190000000001E-2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4.9709999999999999E-4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3.1253770300000001</v>
      </c>
      <c r="AW30" s="25">
        <f t="shared" si="9"/>
        <v>2.5849676000000001</v>
      </c>
      <c r="AX30" s="25">
        <f t="shared" si="9"/>
        <v>0</v>
      </c>
      <c r="AY30" s="25">
        <f t="shared" si="9"/>
        <v>0</v>
      </c>
      <c r="AZ30" s="26">
        <f t="shared" si="9"/>
        <v>11.093321899999999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1.9326711299999999</v>
      </c>
      <c r="BG30" s="25">
        <f t="shared" si="9"/>
        <v>5.9047710000000003E-2</v>
      </c>
      <c r="BH30" s="25">
        <f t="shared" si="9"/>
        <v>0.31609064999999997</v>
      </c>
      <c r="BI30" s="25">
        <f t="shared" si="9"/>
        <v>0</v>
      </c>
      <c r="BJ30" s="26">
        <f t="shared" si="9"/>
        <v>3.0807387400000001</v>
      </c>
      <c r="BK30" s="26">
        <f t="shared" si="9"/>
        <v>67.048188069999995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0.19314866999999999</v>
      </c>
      <c r="E34" s="21">
        <v>0</v>
      </c>
      <c r="F34" s="21">
        <v>0</v>
      </c>
      <c r="G34" s="22">
        <v>0</v>
      </c>
      <c r="H34" s="20">
        <v>7.6826660100000002</v>
      </c>
      <c r="I34" s="21">
        <v>5.9637450000000002E-2</v>
      </c>
      <c r="J34" s="21">
        <v>0</v>
      </c>
      <c r="K34" s="21">
        <v>0</v>
      </c>
      <c r="L34" s="22">
        <v>0.17085937000000001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6.1759240100000001</v>
      </c>
      <c r="S34" s="21">
        <v>2.9095469999999998E-2</v>
      </c>
      <c r="T34" s="21">
        <v>0</v>
      </c>
      <c r="U34" s="21">
        <v>0</v>
      </c>
      <c r="V34" s="22">
        <v>6.1861430000000002E-2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1.0905572800000001</v>
      </c>
      <c r="AC34" s="21">
        <v>1.9227270000000001E-2</v>
      </c>
      <c r="AD34" s="21">
        <v>0</v>
      </c>
      <c r="AE34" s="21">
        <v>0</v>
      </c>
      <c r="AF34" s="22">
        <v>1.46554523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0.23381999000000001</v>
      </c>
      <c r="AM34" s="21">
        <v>9.3129300000000005E-3</v>
      </c>
      <c r="AN34" s="21">
        <v>0</v>
      </c>
      <c r="AO34" s="21">
        <v>0</v>
      </c>
      <c r="AP34" s="22">
        <v>2.6949000000000001E-2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33.825920580000002</v>
      </c>
      <c r="AW34" s="21">
        <v>2.4015471599999998</v>
      </c>
      <c r="AX34" s="21">
        <v>0</v>
      </c>
      <c r="AY34" s="21">
        <v>0</v>
      </c>
      <c r="AZ34" s="22">
        <v>13.36514289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18.90286863</v>
      </c>
      <c r="BG34" s="21">
        <v>0.77518536000000005</v>
      </c>
      <c r="BH34" s="21">
        <v>0</v>
      </c>
      <c r="BI34" s="21">
        <v>0</v>
      </c>
      <c r="BJ34" s="22">
        <v>2.1700140399999999</v>
      </c>
      <c r="BK34" s="23">
        <f>SUM(C34:BJ34)</f>
        <v>88.65928276999999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0.19314866999999999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7.6826660100000002</v>
      </c>
      <c r="I35" s="25">
        <f t="shared" si="10"/>
        <v>5.9637450000000002E-2</v>
      </c>
      <c r="J35" s="25">
        <f t="shared" si="10"/>
        <v>0</v>
      </c>
      <c r="K35" s="25">
        <f t="shared" si="10"/>
        <v>0</v>
      </c>
      <c r="L35" s="26">
        <f t="shared" si="10"/>
        <v>0.17085937000000001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6.1759240100000001</v>
      </c>
      <c r="S35" s="25">
        <f t="shared" si="10"/>
        <v>2.9095469999999998E-2</v>
      </c>
      <c r="T35" s="25">
        <f t="shared" si="10"/>
        <v>0</v>
      </c>
      <c r="U35" s="25">
        <f t="shared" si="10"/>
        <v>0</v>
      </c>
      <c r="V35" s="26">
        <f t="shared" si="10"/>
        <v>6.1861430000000002E-2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1.0905572800000001</v>
      </c>
      <c r="AC35" s="25">
        <f t="shared" si="10"/>
        <v>1.9227270000000001E-2</v>
      </c>
      <c r="AD35" s="25">
        <f t="shared" si="10"/>
        <v>0</v>
      </c>
      <c r="AE35" s="25">
        <f t="shared" si="10"/>
        <v>0</v>
      </c>
      <c r="AF35" s="26">
        <f t="shared" si="10"/>
        <v>1.46554523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0.23381999000000001</v>
      </c>
      <c r="AM35" s="25">
        <f t="shared" si="11"/>
        <v>9.3129300000000005E-3</v>
      </c>
      <c r="AN35" s="25">
        <f t="shared" si="11"/>
        <v>0</v>
      </c>
      <c r="AO35" s="25">
        <f t="shared" si="11"/>
        <v>0</v>
      </c>
      <c r="AP35" s="26">
        <f t="shared" si="11"/>
        <v>2.6949000000000001E-2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33.825920580000002</v>
      </c>
      <c r="AW35" s="25">
        <f t="shared" si="11"/>
        <v>2.4015471599999998</v>
      </c>
      <c r="AX35" s="25">
        <f t="shared" si="11"/>
        <v>0</v>
      </c>
      <c r="AY35" s="25">
        <f t="shared" si="11"/>
        <v>0</v>
      </c>
      <c r="AZ35" s="26">
        <f t="shared" si="11"/>
        <v>13.36514289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18.90286863</v>
      </c>
      <c r="BG35" s="25">
        <f t="shared" si="11"/>
        <v>0.77518536000000005</v>
      </c>
      <c r="BH35" s="25">
        <f t="shared" si="11"/>
        <v>0</v>
      </c>
      <c r="BI35" s="25">
        <f t="shared" si="11"/>
        <v>0</v>
      </c>
      <c r="BJ35" s="26">
        <f t="shared" si="11"/>
        <v>2.1700140399999999</v>
      </c>
      <c r="BK35" s="27">
        <f t="shared" si="11"/>
        <v>88.65928276999999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0.87454248000000001</v>
      </c>
      <c r="E38" s="21">
        <v>0</v>
      </c>
      <c r="F38" s="21">
        <v>0</v>
      </c>
      <c r="G38" s="57">
        <v>2.4218099400000002</v>
      </c>
      <c r="H38" s="56">
        <v>15.930912279999999</v>
      </c>
      <c r="I38" s="21">
        <v>7.46757107</v>
      </c>
      <c r="J38" s="21">
        <v>0</v>
      </c>
      <c r="K38" s="21">
        <v>1.3689999999999999E-4</v>
      </c>
      <c r="L38" s="57">
        <v>27.042369740000002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8.7819088599999997</v>
      </c>
      <c r="S38" s="21">
        <v>0.35946595999999997</v>
      </c>
      <c r="T38" s="21">
        <v>0</v>
      </c>
      <c r="U38" s="21">
        <v>0</v>
      </c>
      <c r="V38" s="57">
        <v>3.5309849799999999</v>
      </c>
      <c r="W38" s="56">
        <v>0</v>
      </c>
      <c r="X38" s="21">
        <v>0</v>
      </c>
      <c r="Y38" s="21">
        <v>0</v>
      </c>
      <c r="Z38" s="21">
        <v>0</v>
      </c>
      <c r="AA38" s="57">
        <v>0</v>
      </c>
      <c r="AB38" s="56">
        <v>3.63230853</v>
      </c>
      <c r="AC38" s="21">
        <v>0.29381392000000001</v>
      </c>
      <c r="AD38" s="21">
        <v>0</v>
      </c>
      <c r="AE38" s="21">
        <v>0</v>
      </c>
      <c r="AF38" s="57">
        <v>7.4085931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1.12589125</v>
      </c>
      <c r="AM38" s="21">
        <v>0.1226998</v>
      </c>
      <c r="AN38" s="21">
        <v>0</v>
      </c>
      <c r="AO38" s="21">
        <v>0</v>
      </c>
      <c r="AP38" s="57">
        <v>0.85991340999999999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95.526663619999994</v>
      </c>
      <c r="AW38" s="21">
        <v>39.88257917</v>
      </c>
      <c r="AX38" s="21">
        <v>0</v>
      </c>
      <c r="AY38" s="21">
        <v>0</v>
      </c>
      <c r="AZ38" s="57">
        <v>305.47046645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58.040551209999997</v>
      </c>
      <c r="BG38" s="21">
        <v>12.69779335</v>
      </c>
      <c r="BH38" s="21">
        <v>0</v>
      </c>
      <c r="BI38" s="21">
        <v>0</v>
      </c>
      <c r="BJ38" s="57">
        <v>87.441755040000004</v>
      </c>
      <c r="BK38" s="23">
        <f>SUM(C38:BJ38)</f>
        <v>678.91273105999994</v>
      </c>
    </row>
    <row r="39" spans="1:63" x14ac:dyDescent="0.25">
      <c r="A39" s="19"/>
      <c r="B39" s="7" t="s">
        <v>96</v>
      </c>
      <c r="C39" s="53">
        <v>1.921382E-2</v>
      </c>
      <c r="D39" s="53">
        <v>1.8418297400000001</v>
      </c>
      <c r="E39" s="53">
        <v>0</v>
      </c>
      <c r="F39" s="53">
        <v>0</v>
      </c>
      <c r="G39" s="53">
        <v>1.2771344200000001</v>
      </c>
      <c r="H39" s="53">
        <v>21.371164400000001</v>
      </c>
      <c r="I39" s="53">
        <v>5.4601166799999996</v>
      </c>
      <c r="J39" s="53">
        <v>0</v>
      </c>
      <c r="K39" s="53">
        <v>0</v>
      </c>
      <c r="L39" s="53">
        <v>10.34932382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13.27071636</v>
      </c>
      <c r="S39" s="53">
        <v>7.2087300000000007E-2</v>
      </c>
      <c r="T39" s="53">
        <v>0</v>
      </c>
      <c r="U39" s="53">
        <v>0</v>
      </c>
      <c r="V39" s="53">
        <v>1.6488971299999999</v>
      </c>
      <c r="W39" s="53">
        <v>0</v>
      </c>
      <c r="X39" s="53">
        <v>0.28588709000000001</v>
      </c>
      <c r="Y39" s="53">
        <v>0</v>
      </c>
      <c r="Z39" s="53">
        <v>0</v>
      </c>
      <c r="AA39" s="53">
        <v>0</v>
      </c>
      <c r="AB39" s="53">
        <v>9.7653624600000004</v>
      </c>
      <c r="AC39" s="53">
        <v>5.2294590100000002</v>
      </c>
      <c r="AD39" s="53">
        <v>0</v>
      </c>
      <c r="AE39" s="53">
        <v>0</v>
      </c>
      <c r="AF39" s="53">
        <v>14.59921265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4.6336275999999996</v>
      </c>
      <c r="AM39" s="53">
        <v>3.6677849999999998E-2</v>
      </c>
      <c r="AN39" s="53">
        <v>0</v>
      </c>
      <c r="AO39" s="53">
        <v>0</v>
      </c>
      <c r="AP39" s="53">
        <v>1.1200941600000001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206.16700474000001</v>
      </c>
      <c r="AW39" s="53">
        <v>35.624073110000118</v>
      </c>
      <c r="AX39" s="53">
        <v>0</v>
      </c>
      <c r="AY39" s="53">
        <v>0</v>
      </c>
      <c r="AZ39" s="53">
        <v>285.79698330000002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113.26934417</v>
      </c>
      <c r="BG39" s="54">
        <v>11.64662712</v>
      </c>
      <c r="BH39" s="53">
        <v>0</v>
      </c>
      <c r="BI39" s="53">
        <v>0</v>
      </c>
      <c r="BJ39" s="53">
        <v>38.443216939999999</v>
      </c>
      <c r="BK39" s="23">
        <f>SUM(C39:BJ39)</f>
        <v>781.92805386999999</v>
      </c>
    </row>
    <row r="40" spans="1:63" s="28" customFormat="1" x14ac:dyDescent="0.25">
      <c r="A40" s="19"/>
      <c r="B40" s="8" t="s">
        <v>12</v>
      </c>
      <c r="C40" s="24">
        <f>SUM(C38:C39)</f>
        <v>1.921382E-2</v>
      </c>
      <c r="D40" s="24">
        <f t="shared" ref="D40:BK40" si="12">SUM(D38:D39)</f>
        <v>2.7163722200000002</v>
      </c>
      <c r="E40" s="24">
        <f t="shared" si="12"/>
        <v>0</v>
      </c>
      <c r="F40" s="24">
        <f t="shared" si="12"/>
        <v>0</v>
      </c>
      <c r="G40" s="24">
        <f t="shared" si="12"/>
        <v>3.6989443600000005</v>
      </c>
      <c r="H40" s="24">
        <f t="shared" si="12"/>
        <v>37.302076679999999</v>
      </c>
      <c r="I40" s="24">
        <f t="shared" si="12"/>
        <v>12.92768775</v>
      </c>
      <c r="J40" s="24">
        <f t="shared" si="12"/>
        <v>0</v>
      </c>
      <c r="K40" s="24">
        <f t="shared" si="12"/>
        <v>1.3689999999999999E-4</v>
      </c>
      <c r="L40" s="24">
        <f t="shared" si="12"/>
        <v>37.39169356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22.052625219999999</v>
      </c>
      <c r="S40" s="24">
        <f t="shared" si="12"/>
        <v>0.43155325999999999</v>
      </c>
      <c r="T40" s="24">
        <f t="shared" si="12"/>
        <v>0</v>
      </c>
      <c r="U40" s="24">
        <f t="shared" si="12"/>
        <v>0</v>
      </c>
      <c r="V40" s="24">
        <f t="shared" si="12"/>
        <v>5.1798821099999994</v>
      </c>
      <c r="W40" s="24">
        <f t="shared" si="12"/>
        <v>0</v>
      </c>
      <c r="X40" s="24">
        <f t="shared" si="12"/>
        <v>0.28588709000000001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13.39767099</v>
      </c>
      <c r="AC40" s="24">
        <f t="shared" si="12"/>
        <v>5.5232729300000001</v>
      </c>
      <c r="AD40" s="24">
        <f t="shared" si="12"/>
        <v>0</v>
      </c>
      <c r="AE40" s="24">
        <f t="shared" si="12"/>
        <v>0</v>
      </c>
      <c r="AF40" s="24">
        <f t="shared" si="12"/>
        <v>22.007805749999999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5.7595188499999992</v>
      </c>
      <c r="AM40" s="24">
        <f t="shared" si="12"/>
        <v>0.15937764999999998</v>
      </c>
      <c r="AN40" s="24">
        <f t="shared" si="12"/>
        <v>0</v>
      </c>
      <c r="AO40" s="24">
        <f t="shared" si="12"/>
        <v>0</v>
      </c>
      <c r="AP40" s="24">
        <f t="shared" si="12"/>
        <v>1.9800075700000002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301.69366836</v>
      </c>
      <c r="AW40" s="24">
        <f t="shared" si="12"/>
        <v>75.506652280000111</v>
      </c>
      <c r="AX40" s="24">
        <f t="shared" si="12"/>
        <v>0</v>
      </c>
      <c r="AY40" s="24">
        <f t="shared" si="12"/>
        <v>0</v>
      </c>
      <c r="AZ40" s="24">
        <f t="shared" si="12"/>
        <v>591.26744974999997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171.30989538</v>
      </c>
      <c r="BG40" s="24">
        <f t="shared" si="12"/>
        <v>24.344420469999999</v>
      </c>
      <c r="BH40" s="24">
        <f t="shared" si="12"/>
        <v>0</v>
      </c>
      <c r="BI40" s="24">
        <f t="shared" si="12"/>
        <v>0</v>
      </c>
      <c r="BJ40" s="24">
        <f t="shared" si="12"/>
        <v>125.88497198</v>
      </c>
      <c r="BK40" s="24">
        <f t="shared" si="12"/>
        <v>1460.8407849299999</v>
      </c>
    </row>
    <row r="41" spans="1:63" s="28" customFormat="1" x14ac:dyDescent="0.25">
      <c r="A41" s="19"/>
      <c r="B41" s="8" t="s">
        <v>23</v>
      </c>
      <c r="C41" s="24">
        <f t="shared" ref="C41:AH41" si="13">C40+C35</f>
        <v>1.921382E-2</v>
      </c>
      <c r="D41" s="25">
        <f t="shared" si="13"/>
        <v>2.90952089</v>
      </c>
      <c r="E41" s="25">
        <f t="shared" si="13"/>
        <v>0</v>
      </c>
      <c r="F41" s="25">
        <f t="shared" si="13"/>
        <v>0</v>
      </c>
      <c r="G41" s="26">
        <f t="shared" si="13"/>
        <v>3.6989443600000005</v>
      </c>
      <c r="H41" s="24">
        <f t="shared" si="13"/>
        <v>44.984742689999997</v>
      </c>
      <c r="I41" s="25">
        <f t="shared" si="13"/>
        <v>12.987325200000001</v>
      </c>
      <c r="J41" s="25">
        <f t="shared" si="13"/>
        <v>0</v>
      </c>
      <c r="K41" s="25">
        <f t="shared" si="13"/>
        <v>1.3689999999999999E-4</v>
      </c>
      <c r="L41" s="26">
        <f t="shared" si="13"/>
        <v>37.562552930000003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28.228549229999999</v>
      </c>
      <c r="S41" s="25">
        <f t="shared" si="13"/>
        <v>0.46064873000000001</v>
      </c>
      <c r="T41" s="25">
        <f t="shared" si="13"/>
        <v>0</v>
      </c>
      <c r="U41" s="25">
        <f t="shared" si="13"/>
        <v>0</v>
      </c>
      <c r="V41" s="26">
        <f t="shared" si="13"/>
        <v>5.2417435399999999</v>
      </c>
      <c r="W41" s="24">
        <f t="shared" si="13"/>
        <v>0</v>
      </c>
      <c r="X41" s="25">
        <f t="shared" si="13"/>
        <v>0.28588709000000001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14.48822827</v>
      </c>
      <c r="AC41" s="25">
        <f t="shared" si="13"/>
        <v>5.5425002000000001</v>
      </c>
      <c r="AD41" s="25">
        <f t="shared" si="13"/>
        <v>0</v>
      </c>
      <c r="AE41" s="25">
        <f t="shared" si="13"/>
        <v>0</v>
      </c>
      <c r="AF41" s="26">
        <f t="shared" si="13"/>
        <v>23.473350979999999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5.9933388399999989</v>
      </c>
      <c r="AM41" s="25">
        <f t="shared" si="14"/>
        <v>0.16869057999999998</v>
      </c>
      <c r="AN41" s="25">
        <f t="shared" si="14"/>
        <v>0</v>
      </c>
      <c r="AO41" s="25">
        <f t="shared" si="14"/>
        <v>0</v>
      </c>
      <c r="AP41" s="26">
        <f t="shared" si="14"/>
        <v>2.0069565700000003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335.51958894000001</v>
      </c>
      <c r="AW41" s="25">
        <f t="shared" si="14"/>
        <v>77.908199440000118</v>
      </c>
      <c r="AX41" s="25">
        <f t="shared" si="14"/>
        <v>0</v>
      </c>
      <c r="AY41" s="25">
        <f t="shared" si="14"/>
        <v>0</v>
      </c>
      <c r="AZ41" s="26">
        <f t="shared" si="14"/>
        <v>604.63259263999998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190.21276401</v>
      </c>
      <c r="BG41" s="25">
        <f t="shared" si="14"/>
        <v>25.119605829999998</v>
      </c>
      <c r="BH41" s="25">
        <f t="shared" si="14"/>
        <v>0</v>
      </c>
      <c r="BI41" s="25">
        <f t="shared" si="14"/>
        <v>0</v>
      </c>
      <c r="BJ41" s="26">
        <f t="shared" si="14"/>
        <v>128.05498602</v>
      </c>
      <c r="BK41" s="26">
        <f t="shared" si="14"/>
        <v>1549.5000676999998</v>
      </c>
    </row>
    <row r="42" spans="1:63" ht="15" customHeight="1" x14ac:dyDescent="0.2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 t="s">
        <v>101</v>
      </c>
      <c r="C45" s="20">
        <v>0</v>
      </c>
      <c r="D45" s="21">
        <v>1.0175698099999999</v>
      </c>
      <c r="E45" s="21">
        <v>0</v>
      </c>
      <c r="F45" s="21">
        <v>0</v>
      </c>
      <c r="G45" s="22">
        <v>0</v>
      </c>
      <c r="H45" s="20">
        <v>7.58666368</v>
      </c>
      <c r="I45" s="21">
        <v>0.72606638999999995</v>
      </c>
      <c r="J45" s="21">
        <v>0</v>
      </c>
      <c r="K45" s="21">
        <v>0</v>
      </c>
      <c r="L45" s="22">
        <v>9.4606156899999991</v>
      </c>
      <c r="M45" s="20">
        <v>0</v>
      </c>
      <c r="N45" s="21">
        <v>0</v>
      </c>
      <c r="O45" s="21">
        <v>0</v>
      </c>
      <c r="P45" s="21">
        <v>0</v>
      </c>
      <c r="Q45" s="22">
        <v>0</v>
      </c>
      <c r="R45" s="20">
        <v>4.3650704899999999</v>
      </c>
      <c r="S45" s="21">
        <v>5.2710519999999997E-2</v>
      </c>
      <c r="T45" s="21">
        <v>0</v>
      </c>
      <c r="U45" s="21">
        <v>0</v>
      </c>
      <c r="V45" s="22">
        <v>1.6264887100000001</v>
      </c>
      <c r="W45" s="20">
        <v>0</v>
      </c>
      <c r="X45" s="21">
        <v>0</v>
      </c>
      <c r="Y45" s="21">
        <v>0</v>
      </c>
      <c r="Z45" s="21">
        <v>0</v>
      </c>
      <c r="AA45" s="22">
        <v>0</v>
      </c>
      <c r="AB45" s="20">
        <v>2.9738840500000001</v>
      </c>
      <c r="AC45" s="21">
        <v>0.87397901</v>
      </c>
      <c r="AD45" s="21">
        <v>0</v>
      </c>
      <c r="AE45" s="21">
        <v>0</v>
      </c>
      <c r="AF45" s="22">
        <v>15.071523259999999</v>
      </c>
      <c r="AG45" s="20">
        <v>0</v>
      </c>
      <c r="AH45" s="21">
        <v>0</v>
      </c>
      <c r="AI45" s="21">
        <v>0</v>
      </c>
      <c r="AJ45" s="21">
        <v>0</v>
      </c>
      <c r="AK45" s="22">
        <v>0</v>
      </c>
      <c r="AL45" s="20">
        <v>0.86591456</v>
      </c>
      <c r="AM45" s="21">
        <v>3.0451599999999999E-3</v>
      </c>
      <c r="AN45" s="21">
        <v>0</v>
      </c>
      <c r="AO45" s="21">
        <v>0</v>
      </c>
      <c r="AP45" s="22">
        <v>0.82194314000000002</v>
      </c>
      <c r="AQ45" s="20">
        <v>0</v>
      </c>
      <c r="AR45" s="21">
        <v>0</v>
      </c>
      <c r="AS45" s="21">
        <v>0</v>
      </c>
      <c r="AT45" s="21">
        <v>0</v>
      </c>
      <c r="AU45" s="22">
        <v>0</v>
      </c>
      <c r="AV45" s="20">
        <v>60.064235580000002</v>
      </c>
      <c r="AW45" s="21">
        <v>37.732174440000001</v>
      </c>
      <c r="AX45" s="21">
        <v>0</v>
      </c>
      <c r="AY45" s="21">
        <v>0</v>
      </c>
      <c r="AZ45" s="22">
        <v>281.97268924999997</v>
      </c>
      <c r="BA45" s="20">
        <v>0</v>
      </c>
      <c r="BB45" s="21">
        <v>0</v>
      </c>
      <c r="BC45" s="21">
        <v>0</v>
      </c>
      <c r="BD45" s="21">
        <v>0</v>
      </c>
      <c r="BE45" s="22">
        <v>0</v>
      </c>
      <c r="BF45" s="20">
        <v>39.614420619999997</v>
      </c>
      <c r="BG45" s="21">
        <v>7.6032858399999999</v>
      </c>
      <c r="BH45" s="21">
        <v>0</v>
      </c>
      <c r="BI45" s="21">
        <v>0</v>
      </c>
      <c r="BJ45" s="22">
        <v>103.29093505</v>
      </c>
      <c r="BK45" s="23">
        <f>SUM(C45:BJ45)</f>
        <v>575.72321524999995</v>
      </c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1.0175698099999999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7.58666368</v>
      </c>
      <c r="I47" s="24">
        <f t="shared" si="15"/>
        <v>0.72606638999999995</v>
      </c>
      <c r="J47" s="24">
        <f t="shared" si="15"/>
        <v>0</v>
      </c>
      <c r="K47" s="24">
        <f t="shared" si="15"/>
        <v>0</v>
      </c>
      <c r="L47" s="24">
        <f t="shared" si="15"/>
        <v>9.4606156899999991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4.3650704899999999</v>
      </c>
      <c r="S47" s="24">
        <f t="shared" si="15"/>
        <v>5.2710519999999997E-2</v>
      </c>
      <c r="T47" s="24">
        <f t="shared" si="15"/>
        <v>0</v>
      </c>
      <c r="U47" s="24">
        <f t="shared" si="15"/>
        <v>0</v>
      </c>
      <c r="V47" s="24">
        <f t="shared" si="15"/>
        <v>1.6264887100000001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2.9738840500000001</v>
      </c>
      <c r="AC47" s="24">
        <f t="shared" si="15"/>
        <v>0.87397901</v>
      </c>
      <c r="AD47" s="24">
        <f t="shared" si="15"/>
        <v>0</v>
      </c>
      <c r="AE47" s="24">
        <f t="shared" si="15"/>
        <v>0</v>
      </c>
      <c r="AF47" s="24">
        <f t="shared" si="15"/>
        <v>15.071523259999999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0.86591456</v>
      </c>
      <c r="AM47" s="24">
        <f t="shared" si="15"/>
        <v>3.0451599999999999E-3</v>
      </c>
      <c r="AN47" s="24">
        <f t="shared" si="15"/>
        <v>0</v>
      </c>
      <c r="AO47" s="24">
        <f t="shared" si="15"/>
        <v>0</v>
      </c>
      <c r="AP47" s="24">
        <f t="shared" si="15"/>
        <v>0.82194314000000002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60.064235580000002</v>
      </c>
      <c r="AW47" s="24">
        <f t="shared" si="15"/>
        <v>37.732174440000001</v>
      </c>
      <c r="AX47" s="24">
        <f t="shared" si="15"/>
        <v>0</v>
      </c>
      <c r="AY47" s="24">
        <f t="shared" si="15"/>
        <v>0</v>
      </c>
      <c r="AZ47" s="24">
        <f t="shared" si="15"/>
        <v>281.97268924999997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39.614420619999997</v>
      </c>
      <c r="BG47" s="24">
        <f t="shared" si="15"/>
        <v>7.6032858399999999</v>
      </c>
      <c r="BH47" s="24">
        <f t="shared" si="15"/>
        <v>0</v>
      </c>
      <c r="BI47" s="24">
        <f t="shared" si="15"/>
        <v>0</v>
      </c>
      <c r="BJ47" s="24">
        <f t="shared" si="15"/>
        <v>103.29093505</v>
      </c>
      <c r="BK47" s="24">
        <f t="shared" si="15"/>
        <v>575.72321524999995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25">
      <c r="A63" s="19"/>
      <c r="B63" s="35" t="s">
        <v>45</v>
      </c>
      <c r="C63" s="36">
        <f t="shared" ref="C63:AH63" si="22">C61+C56+C47+C41+C30</f>
        <v>1.921382E-2</v>
      </c>
      <c r="D63" s="36">
        <f t="shared" si="22"/>
        <v>31.487438620000002</v>
      </c>
      <c r="E63" s="36">
        <f t="shared" si="22"/>
        <v>0</v>
      </c>
      <c r="F63" s="36">
        <f t="shared" si="22"/>
        <v>0</v>
      </c>
      <c r="G63" s="36">
        <f t="shared" si="22"/>
        <v>9.7856486500000006</v>
      </c>
      <c r="H63" s="36">
        <f t="shared" si="22"/>
        <v>52.966513679999998</v>
      </c>
      <c r="I63" s="36">
        <f t="shared" si="22"/>
        <v>21.424440109999999</v>
      </c>
      <c r="J63" s="36">
        <f t="shared" si="22"/>
        <v>0</v>
      </c>
      <c r="K63" s="36">
        <f t="shared" si="22"/>
        <v>1.3689999999999999E-4</v>
      </c>
      <c r="L63" s="36">
        <f t="shared" si="22"/>
        <v>47.977036550000001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32.753404889999999</v>
      </c>
      <c r="S63" s="36">
        <f t="shared" si="22"/>
        <v>0.51335925000000004</v>
      </c>
      <c r="T63" s="36">
        <f t="shared" si="22"/>
        <v>0</v>
      </c>
      <c r="U63" s="36">
        <f t="shared" si="22"/>
        <v>0</v>
      </c>
      <c r="V63" s="36">
        <f t="shared" si="22"/>
        <v>6.9271513799999997</v>
      </c>
      <c r="W63" s="36">
        <f t="shared" si="22"/>
        <v>0</v>
      </c>
      <c r="X63" s="36">
        <f t="shared" si="22"/>
        <v>1.07917694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17.555430089999998</v>
      </c>
      <c r="AC63" s="36">
        <f t="shared" si="22"/>
        <v>6.4164792100000003</v>
      </c>
      <c r="AD63" s="36">
        <f t="shared" si="22"/>
        <v>0</v>
      </c>
      <c r="AE63" s="36">
        <f t="shared" si="22"/>
        <v>0</v>
      </c>
      <c r="AF63" s="36">
        <f t="shared" si="22"/>
        <v>39.55520937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6.8920065899999994</v>
      </c>
      <c r="AM63" s="36">
        <f t="shared" si="23"/>
        <v>0.17173573999999997</v>
      </c>
      <c r="AN63" s="36">
        <f t="shared" si="23"/>
        <v>0</v>
      </c>
      <c r="AO63" s="36">
        <f t="shared" si="23"/>
        <v>0</v>
      </c>
      <c r="AP63" s="36">
        <f t="shared" si="23"/>
        <v>2.8293968100000004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398.70920154999999</v>
      </c>
      <c r="AW63" s="36">
        <f t="shared" si="23"/>
        <v>118.22534148000011</v>
      </c>
      <c r="AX63" s="36">
        <f t="shared" si="23"/>
        <v>0</v>
      </c>
      <c r="AY63" s="36">
        <f t="shared" si="23"/>
        <v>0</v>
      </c>
      <c r="AZ63" s="36">
        <f t="shared" si="23"/>
        <v>897.69860378999999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231.75985575999999</v>
      </c>
      <c r="BG63" s="36">
        <f t="shared" si="23"/>
        <v>32.781939379999997</v>
      </c>
      <c r="BH63" s="36">
        <f t="shared" si="23"/>
        <v>0.31609064999999997</v>
      </c>
      <c r="BI63" s="36">
        <f t="shared" si="23"/>
        <v>0</v>
      </c>
      <c r="BJ63" s="36">
        <f t="shared" si="23"/>
        <v>234.42665980999999</v>
      </c>
      <c r="BK63" s="27">
        <f t="shared" si="23"/>
        <v>2192.2714710199998</v>
      </c>
      <c r="BL63" s="37">
        <f>+BK63+BK67</f>
        <v>2192.2714710199998</v>
      </c>
    </row>
    <row r="64" spans="1:64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G43" sqref="G43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1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1.6097251173E-2</v>
      </c>
      <c r="G5" s="41">
        <v>6.4988886199999997E-4</v>
      </c>
      <c r="H5" s="41">
        <v>0</v>
      </c>
      <c r="I5" s="42">
        <v>0</v>
      </c>
      <c r="J5" s="42">
        <v>0</v>
      </c>
      <c r="K5" s="42">
        <f>D5+E5+F5+G5+H5+I5+J5</f>
        <v>1.6747140035E-2</v>
      </c>
      <c r="L5" s="41">
        <v>0</v>
      </c>
    </row>
    <row r="6" spans="2:12" x14ac:dyDescent="0.25">
      <c r="B6" s="39">
        <v>2</v>
      </c>
      <c r="C6" s="43" t="s">
        <v>59</v>
      </c>
      <c r="D6" s="41">
        <v>0.12331490769000002</v>
      </c>
      <c r="E6" s="41">
        <v>0</v>
      </c>
      <c r="F6" s="53">
        <v>14.077615088189999</v>
      </c>
      <c r="G6" s="41">
        <v>2.140929873184001</v>
      </c>
      <c r="H6" s="41">
        <v>0</v>
      </c>
      <c r="I6" s="42">
        <v>0</v>
      </c>
      <c r="J6" s="42">
        <v>0</v>
      </c>
      <c r="K6" s="42">
        <f t="shared" ref="K6:K41" si="0">D6+E6+F6+G6+H6+I6+J6</f>
        <v>16.341859869063999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0.15295798503499999</v>
      </c>
      <c r="G7" s="41">
        <v>3.1296528862000003E-2</v>
      </c>
      <c r="H7" s="41">
        <v>0</v>
      </c>
      <c r="I7" s="42">
        <v>0</v>
      </c>
      <c r="J7" s="42">
        <v>0</v>
      </c>
      <c r="K7" s="42">
        <f t="shared" si="0"/>
        <v>0.18425451389699998</v>
      </c>
      <c r="L7" s="41">
        <v>0</v>
      </c>
    </row>
    <row r="8" spans="2:12" x14ac:dyDescent="0.25">
      <c r="B8" s="39">
        <v>4</v>
      </c>
      <c r="C8" s="43" t="s">
        <v>61</v>
      </c>
      <c r="D8" s="41">
        <v>3.9958469484000003E-2</v>
      </c>
      <c r="E8" s="41">
        <v>0</v>
      </c>
      <c r="F8" s="53">
        <v>2.0013541065680003</v>
      </c>
      <c r="G8" s="41">
        <v>0.4697370321610001</v>
      </c>
      <c r="H8" s="41">
        <v>0</v>
      </c>
      <c r="I8" s="42">
        <v>0</v>
      </c>
      <c r="J8" s="42">
        <v>0</v>
      </c>
      <c r="K8" s="42">
        <f t="shared" si="0"/>
        <v>2.5110496082130003</v>
      </c>
      <c r="L8" s="41">
        <v>0</v>
      </c>
    </row>
    <row r="9" spans="2:12" x14ac:dyDescent="0.25">
      <c r="B9" s="39">
        <v>5</v>
      </c>
      <c r="C9" s="43" t="s">
        <v>62</v>
      </c>
      <c r="D9" s="41">
        <v>8.1069136518000004E-2</v>
      </c>
      <c r="E9" s="41">
        <v>0</v>
      </c>
      <c r="F9" s="53">
        <v>9.083748062994994</v>
      </c>
      <c r="G9" s="41">
        <v>2.2076901431510003</v>
      </c>
      <c r="H9" s="41">
        <v>0</v>
      </c>
      <c r="I9" s="42">
        <v>0</v>
      </c>
      <c r="J9" s="42">
        <v>0</v>
      </c>
      <c r="K9" s="42">
        <f t="shared" si="0"/>
        <v>11.372507342663994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8.9576015520000003E-3</v>
      </c>
      <c r="E10" s="41">
        <v>0</v>
      </c>
      <c r="F10" s="53">
        <v>4.169829350404</v>
      </c>
      <c r="G10" s="41">
        <v>2.4429594411379996</v>
      </c>
      <c r="H10" s="41">
        <v>0</v>
      </c>
      <c r="I10" s="42">
        <v>0</v>
      </c>
      <c r="J10" s="42">
        <v>0</v>
      </c>
      <c r="K10" s="42">
        <f t="shared" si="0"/>
        <v>6.6217463930939999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0.10936935689699999</v>
      </c>
      <c r="E11" s="41">
        <v>0</v>
      </c>
      <c r="F11" s="53">
        <v>12.208757446875005</v>
      </c>
      <c r="G11" s="41">
        <v>3.5865855917379958</v>
      </c>
      <c r="H11" s="41">
        <v>0</v>
      </c>
      <c r="I11" s="42">
        <v>0</v>
      </c>
      <c r="J11" s="42">
        <v>0</v>
      </c>
      <c r="K11" s="42">
        <f t="shared" si="0"/>
        <v>15.90471239551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1.9694680002E-2</v>
      </c>
      <c r="G12" s="41">
        <v>8.8957848200000005E-4</v>
      </c>
      <c r="H12" s="41">
        <v>0</v>
      </c>
      <c r="I12" s="42">
        <v>0</v>
      </c>
      <c r="J12" s="42">
        <v>0</v>
      </c>
      <c r="K12" s="42">
        <f t="shared" si="0"/>
        <v>2.0584258484000001E-2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2.7976048969999999E-3</v>
      </c>
      <c r="G13" s="41">
        <v>5.0752672400000004E-4</v>
      </c>
      <c r="H13" s="41">
        <v>0</v>
      </c>
      <c r="I13" s="42">
        <v>0</v>
      </c>
      <c r="J13" s="42">
        <v>0</v>
      </c>
      <c r="K13" s="42">
        <f t="shared" si="0"/>
        <v>3.3051316209999999E-3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6.9933280350000003E-3</v>
      </c>
      <c r="E14" s="41">
        <v>0</v>
      </c>
      <c r="F14" s="53">
        <v>3.8989322922630008</v>
      </c>
      <c r="G14" s="41">
        <v>1.8898124257229998</v>
      </c>
      <c r="H14" s="41">
        <v>0</v>
      </c>
      <c r="I14" s="42">
        <v>0</v>
      </c>
      <c r="J14" s="42">
        <v>0</v>
      </c>
      <c r="K14" s="42">
        <f t="shared" si="0"/>
        <v>5.7957380460210004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3.0588063128280001</v>
      </c>
      <c r="E15" s="41">
        <v>0</v>
      </c>
      <c r="F15" s="53">
        <v>177.56854752288515</v>
      </c>
      <c r="G15" s="41">
        <v>73.827513219695959</v>
      </c>
      <c r="H15" s="41">
        <v>0</v>
      </c>
      <c r="I15" s="42">
        <v>0</v>
      </c>
      <c r="J15" s="42">
        <v>0</v>
      </c>
      <c r="K15" s="42">
        <f t="shared" si="0"/>
        <v>254.45486705540912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0.20906785182999998</v>
      </c>
      <c r="E16" s="41">
        <v>0</v>
      </c>
      <c r="F16" s="53">
        <v>34.171032508453969</v>
      </c>
      <c r="G16" s="41">
        <v>12.341003963637993</v>
      </c>
      <c r="H16" s="41">
        <v>0</v>
      </c>
      <c r="I16" s="42">
        <v>0</v>
      </c>
      <c r="J16" s="42">
        <v>0</v>
      </c>
      <c r="K16" s="42">
        <f t="shared" si="0"/>
        <v>46.721104323921963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8.9155060000000001E-3</v>
      </c>
      <c r="E17" s="41">
        <v>0</v>
      </c>
      <c r="F17" s="53">
        <v>1.7562649675679995</v>
      </c>
      <c r="G17" s="41">
        <v>0.79739882734399992</v>
      </c>
      <c r="H17" s="41">
        <v>0</v>
      </c>
      <c r="I17" s="42">
        <v>0</v>
      </c>
      <c r="J17" s="42">
        <v>0</v>
      </c>
      <c r="K17" s="42">
        <f t="shared" si="0"/>
        <v>2.5625793009119993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2.1402186550999999E-2</v>
      </c>
      <c r="E18" s="41">
        <v>0</v>
      </c>
      <c r="F18" s="53">
        <v>2.3359434246059996</v>
      </c>
      <c r="G18" s="41">
        <v>2.1590964285489997</v>
      </c>
      <c r="H18" s="41">
        <v>0</v>
      </c>
      <c r="I18" s="42">
        <v>0</v>
      </c>
      <c r="J18" s="42">
        <v>0</v>
      </c>
      <c r="K18" s="42">
        <f t="shared" si="0"/>
        <v>4.5164420397059999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0.143114987656</v>
      </c>
      <c r="E19" s="41">
        <v>0</v>
      </c>
      <c r="F19" s="53">
        <v>13.054692375798005</v>
      </c>
      <c r="G19" s="41">
        <v>4.2443584466449975</v>
      </c>
      <c r="H19" s="41">
        <v>0</v>
      </c>
      <c r="I19" s="42">
        <v>0</v>
      </c>
      <c r="J19" s="42">
        <v>0</v>
      </c>
      <c r="K19" s="42">
        <f t="shared" si="0"/>
        <v>17.442165810099002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2.3492542680659998</v>
      </c>
      <c r="E20" s="41">
        <v>0</v>
      </c>
      <c r="F20" s="53">
        <v>128.47758610607789</v>
      </c>
      <c r="G20" s="41">
        <v>50.35093277464199</v>
      </c>
      <c r="H20" s="41">
        <v>0</v>
      </c>
      <c r="I20" s="42">
        <v>0</v>
      </c>
      <c r="J20" s="42">
        <v>0</v>
      </c>
      <c r="K20" s="42">
        <f t="shared" si="0"/>
        <v>181.17777314878589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3.6217889828999997E-2</v>
      </c>
      <c r="E21" s="41">
        <v>0</v>
      </c>
      <c r="F21" s="53">
        <v>6.1008447575700009</v>
      </c>
      <c r="G21" s="41">
        <v>2.7103950993320001</v>
      </c>
      <c r="H21" s="41">
        <v>0</v>
      </c>
      <c r="I21" s="42">
        <v>0</v>
      </c>
      <c r="J21" s="42">
        <v>0</v>
      </c>
      <c r="K21" s="42">
        <f t="shared" si="0"/>
        <v>8.8474577467310009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2.2998969999999999E-6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2.2998969999999999E-6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0.52939611183299995</v>
      </c>
      <c r="E23" s="41">
        <v>0</v>
      </c>
      <c r="F23" s="53">
        <v>66.857583556951937</v>
      </c>
      <c r="G23" s="41">
        <v>24.739894830037027</v>
      </c>
      <c r="H23" s="41">
        <v>0</v>
      </c>
      <c r="I23" s="42">
        <v>0</v>
      </c>
      <c r="J23" s="42">
        <v>0</v>
      </c>
      <c r="K23" s="42">
        <f t="shared" si="0"/>
        <v>92.126874498821962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53.373857188978</v>
      </c>
      <c r="E24" s="41">
        <v>0</v>
      </c>
      <c r="F24" s="53">
        <v>457.57229795439667</v>
      </c>
      <c r="G24" s="41">
        <v>183.72478004456894</v>
      </c>
      <c r="H24" s="41">
        <v>0</v>
      </c>
      <c r="I24" s="42">
        <v>0</v>
      </c>
      <c r="J24" s="42">
        <v>0</v>
      </c>
      <c r="K24" s="42">
        <f t="shared" si="0"/>
        <v>694.67093518794354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8.0241330690000001E-2</v>
      </c>
      <c r="G25" s="41">
        <v>3.1986828415000002E-2</v>
      </c>
      <c r="H25" s="41">
        <v>0</v>
      </c>
      <c r="I25" s="42">
        <v>0</v>
      </c>
      <c r="J25" s="42">
        <v>0</v>
      </c>
      <c r="K25" s="42">
        <f t="shared" si="0"/>
        <v>0.112228159105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8.9368542759999982E-3</v>
      </c>
      <c r="E26" s="41">
        <v>0</v>
      </c>
      <c r="F26" s="53">
        <v>1.127254437937</v>
      </c>
      <c r="G26" s="41">
        <v>3.6709720516000001E-2</v>
      </c>
      <c r="H26" s="41">
        <v>0</v>
      </c>
      <c r="I26" s="42">
        <v>0</v>
      </c>
      <c r="J26" s="42">
        <v>0</v>
      </c>
      <c r="K26" s="42">
        <f t="shared" si="0"/>
        <v>1.172901012729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0.50544678741400006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0.50544678741400006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0.22697267727699999</v>
      </c>
      <c r="G28" s="41">
        <v>2.035139655E-3</v>
      </c>
      <c r="H28" s="41">
        <v>0</v>
      </c>
      <c r="I28" s="42">
        <v>0</v>
      </c>
      <c r="J28" s="42">
        <v>0</v>
      </c>
      <c r="K28" s="42">
        <f t="shared" si="0"/>
        <v>0.22900781693199998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0.49315661303699998</v>
      </c>
      <c r="E29" s="41">
        <v>0</v>
      </c>
      <c r="F29" s="53">
        <v>57.544628697166026</v>
      </c>
      <c r="G29" s="41">
        <v>25.624698633614017</v>
      </c>
      <c r="H29" s="41">
        <v>0</v>
      </c>
      <c r="I29" s="42">
        <v>0</v>
      </c>
      <c r="J29" s="42">
        <v>0</v>
      </c>
      <c r="K29" s="42">
        <f t="shared" si="0"/>
        <v>83.662483943817051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0.27584801289499999</v>
      </c>
      <c r="E30" s="41">
        <v>0</v>
      </c>
      <c r="F30" s="53">
        <v>18.952333926756996</v>
      </c>
      <c r="G30" s="41">
        <v>7.5154014292649993</v>
      </c>
      <c r="H30" s="41">
        <v>0</v>
      </c>
      <c r="I30" s="42">
        <v>0</v>
      </c>
      <c r="J30" s="42">
        <v>0</v>
      </c>
      <c r="K30" s="42">
        <f t="shared" si="0"/>
        <v>26.743583368916994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1.9348159620739995</v>
      </c>
      <c r="E31" s="41">
        <v>0</v>
      </c>
      <c r="F31" s="53">
        <v>82.411025044219997</v>
      </c>
      <c r="G31" s="41">
        <v>23.699120592726011</v>
      </c>
      <c r="H31" s="41">
        <v>0</v>
      </c>
      <c r="I31" s="42">
        <v>0</v>
      </c>
      <c r="J31" s="42">
        <v>0</v>
      </c>
      <c r="K31" s="42">
        <f t="shared" si="0"/>
        <v>108.04496159902001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6.2473367516000002E-2</v>
      </c>
      <c r="E32" s="41">
        <v>0</v>
      </c>
      <c r="F32" s="53">
        <v>1.1188829256639996</v>
      </c>
      <c r="G32" s="41">
        <v>0.94274275413699993</v>
      </c>
      <c r="H32" s="41">
        <v>0</v>
      </c>
      <c r="I32" s="42">
        <v>0</v>
      </c>
      <c r="J32" s="42">
        <v>0</v>
      </c>
      <c r="K32" s="42">
        <f t="shared" si="0"/>
        <v>2.1240990473169994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0.47843227320499998</v>
      </c>
      <c r="E33" s="41">
        <v>0</v>
      </c>
      <c r="F33" s="53">
        <v>51.044040545836012</v>
      </c>
      <c r="G33" s="41">
        <v>28.325950958527031</v>
      </c>
      <c r="H33" s="41">
        <v>0</v>
      </c>
      <c r="I33" s="42">
        <v>0</v>
      </c>
      <c r="J33" s="42">
        <v>0</v>
      </c>
      <c r="K33" s="42">
        <f t="shared" si="0"/>
        <v>79.848423777568044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0.42210234400000007</v>
      </c>
      <c r="E34" s="41">
        <v>0</v>
      </c>
      <c r="F34" s="53">
        <v>60.683103755537005</v>
      </c>
      <c r="G34" s="41">
        <v>16.157723750365999</v>
      </c>
      <c r="H34" s="41">
        <v>0</v>
      </c>
      <c r="I34" s="42">
        <v>0</v>
      </c>
      <c r="J34" s="42">
        <v>0</v>
      </c>
      <c r="K34" s="42">
        <f t="shared" si="0"/>
        <v>77.262929849903003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0.81928808531099995</v>
      </c>
      <c r="G35" s="41">
        <v>4.9310776209999995E-3</v>
      </c>
      <c r="H35" s="41">
        <v>0</v>
      </c>
      <c r="I35" s="42">
        <v>0</v>
      </c>
      <c r="J35" s="42">
        <v>0</v>
      </c>
      <c r="K35" s="42">
        <f t="shared" si="0"/>
        <v>0.82421916293199993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0.91239190717000018</v>
      </c>
      <c r="E36" s="41">
        <v>0</v>
      </c>
      <c r="F36" s="53">
        <v>108.04145373397972</v>
      </c>
      <c r="G36" s="41">
        <v>21.949148152584012</v>
      </c>
      <c r="H36" s="41">
        <v>0</v>
      </c>
      <c r="I36" s="42">
        <v>0</v>
      </c>
      <c r="J36" s="42">
        <v>0</v>
      </c>
      <c r="K36" s="42">
        <f t="shared" si="0"/>
        <v>130.90299379373374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0.46662828734899997</v>
      </c>
      <c r="E37" s="41">
        <v>0</v>
      </c>
      <c r="F37" s="53">
        <v>44.750665542554955</v>
      </c>
      <c r="G37" s="41">
        <v>8.5004627762949951</v>
      </c>
      <c r="H37" s="41">
        <v>0</v>
      </c>
      <c r="I37" s="42">
        <v>0</v>
      </c>
      <c r="J37" s="42">
        <v>0</v>
      </c>
      <c r="K37" s="42">
        <f t="shared" si="0"/>
        <v>53.717756606198954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0.183123701276</v>
      </c>
      <c r="G38" s="41">
        <v>6.6577331380000002E-3</v>
      </c>
      <c r="H38" s="41">
        <v>0</v>
      </c>
      <c r="I38" s="42">
        <v>0</v>
      </c>
      <c r="J38" s="42">
        <v>0</v>
      </c>
      <c r="K38" s="42">
        <f t="shared" si="0"/>
        <v>0.189781434414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1.2891937086609999</v>
      </c>
      <c r="E39" s="41">
        <v>0</v>
      </c>
      <c r="F39" s="53">
        <v>133.85670519463881</v>
      </c>
      <c r="G39" s="41">
        <v>47.60723569235406</v>
      </c>
      <c r="H39" s="41">
        <v>0</v>
      </c>
      <c r="I39" s="42">
        <v>0</v>
      </c>
      <c r="J39" s="42">
        <v>0</v>
      </c>
      <c r="K39" s="42">
        <f t="shared" si="0"/>
        <v>182.75313459565388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2.4357847482000001E-2</v>
      </c>
      <c r="E40" s="41">
        <v>0</v>
      </c>
      <c r="F40" s="53">
        <v>7.9084215701400016</v>
      </c>
      <c r="G40" s="41">
        <v>1.8869351523680007</v>
      </c>
      <c r="H40" s="41">
        <v>0</v>
      </c>
      <c r="I40" s="42">
        <v>0</v>
      </c>
      <c r="J40" s="42">
        <v>0</v>
      </c>
      <c r="K40" s="42">
        <f t="shared" si="0"/>
        <v>9.819714569990003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0.5801557885880001</v>
      </c>
      <c r="E41" s="41">
        <v>0</v>
      </c>
      <c r="F41" s="53">
        <v>46.719900400994909</v>
      </c>
      <c r="G41" s="41">
        <v>25.765043193942009</v>
      </c>
      <c r="H41" s="41">
        <v>0</v>
      </c>
      <c r="I41" s="42">
        <v>0</v>
      </c>
      <c r="J41" s="42">
        <v>0</v>
      </c>
      <c r="K41" s="42">
        <f t="shared" si="0"/>
        <v>73.065099383524924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67.048188069999995</v>
      </c>
      <c r="E42" s="46">
        <f t="shared" si="1"/>
        <v>0</v>
      </c>
      <c r="F42" s="46">
        <f t="shared" si="1"/>
        <v>1549.5000677</v>
      </c>
      <c r="G42" s="46">
        <f t="shared" si="1"/>
        <v>575.72321524999995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2192.2714710199998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>
      <c r="D44" s="55"/>
    </row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2024-03-11T08:53:35Z</dcterms:modified>
</cp:coreProperties>
</file>