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.SAMCO REPORTS\01.SAMCO REPORTS\DISCLOSURE OF AAUM\12.Disclosure of AAUM for MAR'25\FINAL FILES\"/>
    </mc:Choice>
  </mc:AlternateContent>
  <xr:revisionPtr revIDLastSave="0" documentId="13_ncr:1_{8074CD0E-D79E-4ED7-8AD6-2F345927D9C0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Anex A1 Frmt for AUM disclosure" sheetId="1" r:id="rId1"/>
    <sheet name="Anex A2 Frmt AUM state UT wise " sheetId="2" r:id="rId2"/>
  </sheets>
  <calcPr calcId="191029"/>
</workbook>
</file>

<file path=xl/calcChain.xml><?xml version="1.0" encoding="utf-8"?>
<calcChain xmlns="http://schemas.openxmlformats.org/spreadsheetml/2006/main">
  <c r="BK41" i="1" l="1"/>
  <c r="BK10" i="1"/>
  <c r="BK42" i="1" l="1"/>
  <c r="BK39" i="1" l="1"/>
  <c r="BK34" i="1" l="1"/>
  <c r="BK43" i="1" l="1"/>
  <c r="D41" i="2" l="1"/>
  <c r="BJ45" i="1" l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K44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50" i="1" l="1"/>
  <c r="BK38" i="1" l="1"/>
  <c r="BK56" i="1" l="1"/>
  <c r="BK28" i="1" l="1"/>
  <c r="BK59" i="1" l="1"/>
  <c r="BI60" i="1" l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J60" i="1"/>
  <c r="D52" i="1" l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C52" i="1"/>
  <c r="L41" i="2"/>
  <c r="J41" i="2"/>
  <c r="I41" i="2"/>
  <c r="H41" i="2"/>
  <c r="G41" i="2"/>
  <c r="F41" i="2"/>
  <c r="E41" i="2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C7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7" i="1"/>
  <c r="BK14" i="1"/>
  <c r="BK15" i="1" s="1"/>
  <c r="BK18" i="1"/>
  <c r="BK40" i="1"/>
  <c r="BK45" i="1" s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K71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6" i="1" l="1"/>
  <c r="BK60" i="1"/>
  <c r="BK61" i="1" s="1"/>
  <c r="BJ61" i="1"/>
  <c r="X61" i="1"/>
  <c r="AJ61" i="1"/>
  <c r="AN61" i="1"/>
  <c r="BD61" i="1"/>
  <c r="BK72" i="1"/>
  <c r="BC61" i="1"/>
  <c r="AS61" i="1"/>
  <c r="BK11" i="1"/>
  <c r="C61" i="1"/>
  <c r="AC61" i="1"/>
  <c r="AM61" i="1"/>
  <c r="BB61" i="1"/>
  <c r="AL61" i="1"/>
  <c r="AF61" i="1"/>
  <c r="T61" i="1"/>
  <c r="L61" i="1"/>
  <c r="BK19" i="1"/>
  <c r="K46" i="1"/>
  <c r="O46" i="1"/>
  <c r="U46" i="1"/>
  <c r="AG46" i="1"/>
  <c r="D61" i="1"/>
  <c r="F61" i="1"/>
  <c r="H61" i="1"/>
  <c r="J61" i="1"/>
  <c r="R61" i="1"/>
  <c r="V61" i="1"/>
  <c r="Z61" i="1"/>
  <c r="AB61" i="1"/>
  <c r="AD61" i="1"/>
  <c r="AH61" i="1"/>
  <c r="AP61" i="1"/>
  <c r="AR61" i="1"/>
  <c r="AT61" i="1"/>
  <c r="AV61" i="1"/>
  <c r="AX61" i="1"/>
  <c r="BJ46" i="1"/>
  <c r="BF61" i="1"/>
  <c r="AR46" i="1"/>
  <c r="BH61" i="1"/>
  <c r="BI61" i="1"/>
  <c r="BE61" i="1"/>
  <c r="BA61" i="1"/>
  <c r="AO61" i="1"/>
  <c r="AK61" i="1"/>
  <c r="Y61" i="1"/>
  <c r="M61" i="1"/>
  <c r="E61" i="1"/>
  <c r="BG61" i="1"/>
  <c r="AY61" i="1"/>
  <c r="AW61" i="1"/>
  <c r="AU61" i="1"/>
  <c r="AQ61" i="1"/>
  <c r="AJ46" i="1"/>
  <c r="AP46" i="1"/>
  <c r="AP30" i="1"/>
  <c r="D46" i="1"/>
  <c r="H46" i="1"/>
  <c r="N46" i="1"/>
  <c r="R46" i="1"/>
  <c r="T46" i="1"/>
  <c r="V46" i="1"/>
  <c r="X46" i="1"/>
  <c r="Z46" i="1"/>
  <c r="AD46" i="1"/>
  <c r="AF46" i="1"/>
  <c r="AH46" i="1"/>
  <c r="AL46" i="1"/>
  <c r="AT46" i="1"/>
  <c r="AV46" i="1"/>
  <c r="AX46" i="1"/>
  <c r="AZ46" i="1"/>
  <c r="BB46" i="1"/>
  <c r="BD46" i="1"/>
  <c r="BF46" i="1"/>
  <c r="H30" i="1"/>
  <c r="T30" i="1"/>
  <c r="V30" i="1"/>
  <c r="Z30" i="1"/>
  <c r="AB30" i="1"/>
  <c r="AL30" i="1"/>
  <c r="AN30" i="1"/>
  <c r="AR30" i="1"/>
  <c r="AT30" i="1"/>
  <c r="AV30" i="1"/>
  <c r="BH30" i="1"/>
  <c r="G61" i="1"/>
  <c r="I61" i="1"/>
  <c r="O61" i="1"/>
  <c r="Q61" i="1"/>
  <c r="S61" i="1"/>
  <c r="U61" i="1"/>
  <c r="AE61" i="1"/>
  <c r="AG61" i="1"/>
  <c r="AI61" i="1"/>
  <c r="Q46" i="1"/>
  <c r="S46" i="1"/>
  <c r="BC46" i="1"/>
  <c r="BE46" i="1"/>
  <c r="BE30" i="1"/>
  <c r="BK52" i="1"/>
  <c r="G46" i="1"/>
  <c r="I46" i="1"/>
  <c r="M46" i="1"/>
  <c r="Y46" i="1"/>
  <c r="AA46" i="1"/>
  <c r="AC46" i="1"/>
  <c r="AK46" i="1"/>
  <c r="AM46" i="1"/>
  <c r="AO46" i="1"/>
  <c r="AQ46" i="1"/>
  <c r="AS46" i="1"/>
  <c r="AU46" i="1"/>
  <c r="AW46" i="1"/>
  <c r="BG46" i="1"/>
  <c r="BI46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6" i="1"/>
  <c r="J30" i="1"/>
  <c r="L30" i="1"/>
  <c r="N30" i="1"/>
  <c r="X30" i="1"/>
  <c r="AF30" i="1"/>
  <c r="AZ30" i="1"/>
  <c r="BD30" i="1"/>
  <c r="BK29" i="1"/>
  <c r="F46" i="1"/>
  <c r="J46" i="1"/>
  <c r="L46" i="1"/>
  <c r="P46" i="1"/>
  <c r="AE46" i="1"/>
  <c r="AI46" i="1"/>
  <c r="AN46" i="1"/>
  <c r="AY46" i="1"/>
  <c r="BA46" i="1"/>
  <c r="AZ61" i="1"/>
  <c r="AA61" i="1"/>
  <c r="W61" i="1"/>
  <c r="K61" i="1"/>
  <c r="E46" i="1"/>
  <c r="AB46" i="1"/>
  <c r="BH46" i="1"/>
  <c r="BK46" i="1"/>
  <c r="P61" i="1"/>
  <c r="N61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8" i="1" l="1"/>
  <c r="R68" i="1"/>
  <c r="H68" i="1"/>
  <c r="AF68" i="1"/>
  <c r="AR68" i="1"/>
  <c r="AS68" i="1"/>
  <c r="AN68" i="1"/>
  <c r="X68" i="1"/>
  <c r="AP68" i="1"/>
  <c r="BD68" i="1"/>
  <c r="C68" i="1"/>
  <c r="BK30" i="1"/>
  <c r="BK68" i="1" s="1"/>
  <c r="BL68" i="1" s="1"/>
  <c r="BC68" i="1"/>
  <c r="BB68" i="1"/>
  <c r="AH68" i="1"/>
  <c r="D68" i="1"/>
  <c r="AC68" i="1"/>
  <c r="V68" i="1"/>
  <c r="AB68" i="1"/>
  <c r="Z68" i="1"/>
  <c r="BJ68" i="1"/>
  <c r="AX68" i="1"/>
  <c r="AD68" i="1"/>
  <c r="AM68" i="1"/>
  <c r="G68" i="1"/>
  <c r="S68" i="1"/>
  <c r="AU68" i="1"/>
  <c r="BG68" i="1"/>
  <c r="AL68" i="1"/>
  <c r="AO68" i="1"/>
  <c r="O68" i="1"/>
  <c r="AI68" i="1"/>
  <c r="AQ68" i="1"/>
  <c r="AW68" i="1"/>
  <c r="AK68" i="1"/>
  <c r="M68" i="1"/>
  <c r="AJ68" i="1"/>
  <c r="BH68" i="1"/>
  <c r="BI68" i="1"/>
  <c r="AV68" i="1"/>
  <c r="AA68" i="1"/>
  <c r="Y68" i="1"/>
  <c r="AT68" i="1"/>
  <c r="Q68" i="1"/>
  <c r="AG68" i="1"/>
  <c r="E68" i="1"/>
  <c r="K68" i="1"/>
  <c r="AZ68" i="1"/>
  <c r="U68" i="1"/>
  <c r="W68" i="1"/>
  <c r="AE68" i="1"/>
  <c r="BA68" i="1"/>
  <c r="BF68" i="1"/>
  <c r="F68" i="1"/>
  <c r="I68" i="1"/>
  <c r="BE68" i="1"/>
  <c r="N68" i="1"/>
  <c r="J68" i="1"/>
  <c r="AY68" i="1"/>
  <c r="L68" i="1"/>
  <c r="P68" i="1"/>
  <c r="BM68" i="1" l="1"/>
  <c r="BM69" i="1"/>
</calcChain>
</file>

<file path=xl/sharedStrings.xml><?xml version="1.0" encoding="utf-8"?>
<sst xmlns="http://schemas.openxmlformats.org/spreadsheetml/2006/main" count="143" uniqueCount="109">
  <si>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</si>
  <si>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</si>
  <si>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</si>
  <si>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</si>
  <si>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</si>
  <si>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</si>
  <si>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</si>
  <si>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</si>
  <si>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</si>
  <si>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</si>
  <si>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</si>
  <si>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</si>
  <si>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</si>
  <si>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</si>
  <si>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</si>
  <si>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</si>
  <si>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</si>
  <si>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</si>
  <si>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</si>
  <si>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</si>
  <si>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</si>
  <si>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</si>
  <si>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</si>
  <si>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</si>
  <si>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</si>
  <si>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</si>
  <si>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</si>
  <si>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</si>
  <si>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</si>
  <si>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</si>
  <si>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</si>
  <si>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</si>
  <si>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</si>
  <si>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</si>
  <si>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</si>
  <si>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</si>
  <si>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</si>
  <si>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</si>
  <si>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</si>
  <si>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</si>
  <si>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</si>
  <si>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</si>
  <si>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</si>
  <si>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</si>
  <si>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</si>
  <si>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</si>
  <si>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</si>
  <si>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</si>
  <si>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</si>
  <si>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</si>
  <si>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</si>
  <si>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</si>
  <si>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</si>
  <si>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</si>
  <si>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</si>
  <si>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</si>
  <si>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</si>
  <si>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</si>
  <si>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</si>
  <si>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</si>
  <si>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</si>
  <si>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</si>
  <si>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</si>
  <si>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</si>
  <si>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</si>
  <si>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</si>
  <si>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</si>
  <si>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</si>
  <si>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</si>
  <si>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</si>
  <si>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</si>
  <si>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</si>
  <si>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</si>
  <si>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</si>
  <si>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</si>
  <si>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</si>
  <si>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</si>
  <si>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</si>
  <si>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</si>
  <si>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</si>
  <si>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</si>
  <si>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</si>
  <si>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</si>
  <si>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</si>
  <si>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</si>
  <si>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</si>
  <si>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</si>
  <si>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</si>
  <si>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</si>
  <si>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</si>
  <si>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</si>
  <si>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</si>
  <si>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</si>
  <si>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</si>
  <si>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</si>
  <si>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</si>
  <si>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</si>
  <si>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</si>
  <si>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</si>
  <si>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</si>
  <si>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</si>
  <si>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</si>
  <si>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</si>
  <si>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</si>
  <si>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</si>
  <si>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</si>
  <si>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</si>
  <si>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Table showing State wise /Union Territory wise contribution to AAUM of category of schemes as on Mar 2025</t>
  </si>
  <si>
    <t>SAMCO Mutual Fund: Average Net Assets Under Management (AAUM) as on MAR 2025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</si>
</sst>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3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5"/>
  <sheetViews>
    <sheetView tabSelected="1" zoomScaleNormal="100" workbookViewId="0"/>
  </sheetViews>
  <sheetFormatPr defaultColWidth="9.140625" defaultRowHeight="15" x14ac:dyDescent="0.25"/>
  <cols>
    <col min="1" max="1" width="8.28515625" style="6" customWidth="1"/>
    <col min="2" max="2" width="63.5703125" style="6" bestFit="1" customWidth="1"/>
    <col min="3" max="62" width="9.5703125" style="6" customWidth="1"/>
    <col min="63" max="63" width="17" style="7" customWidth="1"/>
    <col min="64" max="65" width="10.7109375" style="6" bestFit="1" customWidth="1"/>
    <col min="66" max="16384" width="9.140625" style="6"/>
  </cols>
  <sheetData>
    <row r="1" spans="1:63" ht="15" customHeight="1" thickBot="1" x14ac:dyDescent="0.3">
      <c r="B1" s="1"/>
    </row>
    <row r="2" spans="1:63" ht="15.75" customHeight="1" thickBot="1" x14ac:dyDescent="0.3">
      <c r="A2" s="83" t="s">
        <v>0</v>
      </c>
      <c r="B2" s="85" t="s">
        <v>1</v>
      </c>
      <c r="C2" s="88" t="s">
        <v>108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90"/>
    </row>
    <row r="3" spans="1:63" ht="18.75" thickBot="1" x14ac:dyDescent="0.3">
      <c r="A3" s="84"/>
      <c r="B3" s="86"/>
      <c r="C3" s="91" t="s">
        <v>2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3"/>
      <c r="W3" s="91" t="s">
        <v>3</v>
      </c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3"/>
      <c r="AQ3" s="91" t="s">
        <v>4</v>
      </c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3"/>
      <c r="BK3" s="77" t="s">
        <v>30</v>
      </c>
    </row>
    <row r="4" spans="1:63" ht="18.75" thickBot="1" x14ac:dyDescent="0.4">
      <c r="A4" s="84"/>
      <c r="B4" s="86"/>
      <c r="C4" s="80" t="s">
        <v>49</v>
      </c>
      <c r="D4" s="81"/>
      <c r="E4" s="81"/>
      <c r="F4" s="81"/>
      <c r="G4" s="81"/>
      <c r="H4" s="81"/>
      <c r="I4" s="81"/>
      <c r="J4" s="81"/>
      <c r="K4" s="81"/>
      <c r="L4" s="82"/>
      <c r="M4" s="80" t="s">
        <v>50</v>
      </c>
      <c r="N4" s="81"/>
      <c r="O4" s="81"/>
      <c r="P4" s="81"/>
      <c r="Q4" s="81"/>
      <c r="R4" s="81"/>
      <c r="S4" s="81"/>
      <c r="T4" s="81"/>
      <c r="U4" s="81"/>
      <c r="V4" s="82"/>
      <c r="W4" s="80" t="s">
        <v>49</v>
      </c>
      <c r="X4" s="81"/>
      <c r="Y4" s="81"/>
      <c r="Z4" s="81"/>
      <c r="AA4" s="81"/>
      <c r="AB4" s="81"/>
      <c r="AC4" s="81"/>
      <c r="AD4" s="81"/>
      <c r="AE4" s="81"/>
      <c r="AF4" s="82"/>
      <c r="AG4" s="80" t="s">
        <v>50</v>
      </c>
      <c r="AH4" s="81"/>
      <c r="AI4" s="81"/>
      <c r="AJ4" s="81"/>
      <c r="AK4" s="81"/>
      <c r="AL4" s="81"/>
      <c r="AM4" s="81"/>
      <c r="AN4" s="81"/>
      <c r="AO4" s="81"/>
      <c r="AP4" s="82"/>
      <c r="AQ4" s="80" t="s">
        <v>49</v>
      </c>
      <c r="AR4" s="81"/>
      <c r="AS4" s="81"/>
      <c r="AT4" s="81"/>
      <c r="AU4" s="81"/>
      <c r="AV4" s="81"/>
      <c r="AW4" s="81"/>
      <c r="AX4" s="81"/>
      <c r="AY4" s="81"/>
      <c r="AZ4" s="82"/>
      <c r="BA4" s="80" t="s">
        <v>50</v>
      </c>
      <c r="BB4" s="81"/>
      <c r="BC4" s="81"/>
      <c r="BD4" s="81"/>
      <c r="BE4" s="81"/>
      <c r="BF4" s="81"/>
      <c r="BG4" s="81"/>
      <c r="BH4" s="81"/>
      <c r="BI4" s="81"/>
      <c r="BJ4" s="82"/>
      <c r="BK4" s="78"/>
    </row>
    <row r="5" spans="1:63" ht="18" customHeight="1" x14ac:dyDescent="0.25">
      <c r="A5" s="84"/>
      <c r="B5" s="86"/>
      <c r="C5" s="94" t="s">
        <v>5</v>
      </c>
      <c r="D5" s="95"/>
      <c r="E5" s="95"/>
      <c r="F5" s="95"/>
      <c r="G5" s="96"/>
      <c r="H5" s="97" t="s">
        <v>6</v>
      </c>
      <c r="I5" s="98"/>
      <c r="J5" s="98"/>
      <c r="K5" s="98"/>
      <c r="L5" s="99"/>
      <c r="M5" s="94" t="s">
        <v>5</v>
      </c>
      <c r="N5" s="95"/>
      <c r="O5" s="95"/>
      <c r="P5" s="95"/>
      <c r="Q5" s="96"/>
      <c r="R5" s="97" t="s">
        <v>6</v>
      </c>
      <c r="S5" s="98"/>
      <c r="T5" s="98"/>
      <c r="U5" s="98"/>
      <c r="V5" s="99"/>
      <c r="W5" s="94" t="s">
        <v>5</v>
      </c>
      <c r="X5" s="95"/>
      <c r="Y5" s="95"/>
      <c r="Z5" s="95"/>
      <c r="AA5" s="96"/>
      <c r="AB5" s="97" t="s">
        <v>6</v>
      </c>
      <c r="AC5" s="98"/>
      <c r="AD5" s="98"/>
      <c r="AE5" s="98"/>
      <c r="AF5" s="99"/>
      <c r="AG5" s="94" t="s">
        <v>5</v>
      </c>
      <c r="AH5" s="95"/>
      <c r="AI5" s="95"/>
      <c r="AJ5" s="95"/>
      <c r="AK5" s="96"/>
      <c r="AL5" s="97" t="s">
        <v>6</v>
      </c>
      <c r="AM5" s="98"/>
      <c r="AN5" s="98"/>
      <c r="AO5" s="98"/>
      <c r="AP5" s="99"/>
      <c r="AQ5" s="94" t="s">
        <v>5</v>
      </c>
      <c r="AR5" s="95"/>
      <c r="AS5" s="95"/>
      <c r="AT5" s="95"/>
      <c r="AU5" s="96"/>
      <c r="AV5" s="97" t="s">
        <v>6</v>
      </c>
      <c r="AW5" s="98"/>
      <c r="AX5" s="98"/>
      <c r="AY5" s="98"/>
      <c r="AZ5" s="99"/>
      <c r="BA5" s="94" t="s">
        <v>5</v>
      </c>
      <c r="BB5" s="95"/>
      <c r="BC5" s="95"/>
      <c r="BD5" s="95"/>
      <c r="BE5" s="96"/>
      <c r="BF5" s="97" t="s">
        <v>6</v>
      </c>
      <c r="BG5" s="98"/>
      <c r="BH5" s="98"/>
      <c r="BI5" s="98"/>
      <c r="BJ5" s="99"/>
      <c r="BK5" s="78"/>
    </row>
    <row r="6" spans="1:63" ht="15.75" x14ac:dyDescent="0.3">
      <c r="A6" s="84"/>
      <c r="B6" s="87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9"/>
    </row>
    <row r="7" spans="1:63" ht="18" x14ac:dyDescent="0.3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3" ht="15.75" x14ac:dyDescent="0.3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3" s="13" customFormat="1" x14ac:dyDescent="0.2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s="13" customFormat="1" x14ac:dyDescent="0.25">
      <c r="A10" s="54"/>
      <c r="B10" s="59" t="s">
        <v>98</v>
      </c>
      <c r="C10" s="9">
        <v>0</v>
      </c>
      <c r="D10" s="10">
        <v>9.7646384164516125</v>
      </c>
      <c r="E10" s="10">
        <v>0</v>
      </c>
      <c r="F10" s="10">
        <v>0</v>
      </c>
      <c r="G10" s="11">
        <v>0</v>
      </c>
      <c r="H10" s="9">
        <v>0.32494037999999997</v>
      </c>
      <c r="I10" s="10">
        <v>8.0805330800000004</v>
      </c>
      <c r="J10" s="10">
        <v>0</v>
      </c>
      <c r="K10" s="10">
        <v>0</v>
      </c>
      <c r="L10" s="11">
        <v>0.66100647000000001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0.19680112</v>
      </c>
      <c r="S10" s="10">
        <v>0</v>
      </c>
      <c r="T10" s="10">
        <v>0</v>
      </c>
      <c r="U10" s="10">
        <v>0</v>
      </c>
      <c r="V10" s="11">
        <v>9.6350850000000002E-2</v>
      </c>
      <c r="W10" s="9">
        <v>9.2999999999999999E-7</v>
      </c>
      <c r="X10" s="10">
        <v>0</v>
      </c>
      <c r="Y10" s="10">
        <v>0</v>
      </c>
      <c r="Z10" s="10">
        <v>0</v>
      </c>
      <c r="AA10" s="11">
        <v>0</v>
      </c>
      <c r="AB10" s="9">
        <v>8.4359249999999997E-2</v>
      </c>
      <c r="AC10" s="10">
        <v>3.7100000000000001E-6</v>
      </c>
      <c r="AD10" s="10">
        <v>0</v>
      </c>
      <c r="AE10" s="10">
        <v>0</v>
      </c>
      <c r="AF10" s="11">
        <v>1.3543531592258062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3.953417E-2</v>
      </c>
      <c r="AM10" s="10">
        <v>2.9108999999999998E-4</v>
      </c>
      <c r="AN10" s="10">
        <v>0</v>
      </c>
      <c r="AO10" s="10">
        <v>0</v>
      </c>
      <c r="AP10" s="11">
        <v>0.25519211000000003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4.9368986799999997</v>
      </c>
      <c r="AW10" s="10">
        <v>3.3971514796774356</v>
      </c>
      <c r="AX10" s="10">
        <v>0</v>
      </c>
      <c r="AY10" s="10">
        <v>0</v>
      </c>
      <c r="AZ10" s="11">
        <v>19.127947070000001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2.8190939799999999</v>
      </c>
      <c r="BG10" s="10">
        <v>0.72813081000000002</v>
      </c>
      <c r="BH10" s="10">
        <v>1.8747608</v>
      </c>
      <c r="BI10" s="10">
        <v>0</v>
      </c>
      <c r="BJ10" s="11">
        <v>6.5606484600000003</v>
      </c>
      <c r="BK10" s="12">
        <f>SUM(C10:BJ10)</f>
        <v>60.302636015354857</v>
      </c>
    </row>
    <row r="11" spans="1:63" s="18" customFormat="1" x14ac:dyDescent="0.25">
      <c r="A11" s="54"/>
      <c r="B11" s="60" t="s">
        <v>9</v>
      </c>
      <c r="C11" s="14">
        <f t="shared" ref="C11:AH11" si="0">SUM(C9:C10)</f>
        <v>0</v>
      </c>
      <c r="D11" s="15">
        <f t="shared" si="0"/>
        <v>9.7646384164516125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0.32494037999999997</v>
      </c>
      <c r="I11" s="15">
        <f t="shared" si="0"/>
        <v>8.0805330800000004</v>
      </c>
      <c r="J11" s="15">
        <f t="shared" si="0"/>
        <v>0</v>
      </c>
      <c r="K11" s="15">
        <f t="shared" si="0"/>
        <v>0</v>
      </c>
      <c r="L11" s="16">
        <f t="shared" si="0"/>
        <v>0.66100647000000001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0.19680112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9.6350850000000002E-2</v>
      </c>
      <c r="W11" s="14">
        <f t="shared" si="0"/>
        <v>9.2999999999999999E-7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8.4359249999999997E-2</v>
      </c>
      <c r="AC11" s="15">
        <f t="shared" si="0"/>
        <v>3.7100000000000001E-6</v>
      </c>
      <c r="AD11" s="15">
        <f t="shared" si="0"/>
        <v>0</v>
      </c>
      <c r="AE11" s="15">
        <f t="shared" si="0"/>
        <v>0</v>
      </c>
      <c r="AF11" s="16">
        <f t="shared" si="0"/>
        <v>1.3543531592258062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3.953417E-2</v>
      </c>
      <c r="AM11" s="15">
        <f t="shared" si="1"/>
        <v>2.9108999999999998E-4</v>
      </c>
      <c r="AN11" s="15">
        <f t="shared" si="1"/>
        <v>0</v>
      </c>
      <c r="AO11" s="15">
        <f t="shared" si="1"/>
        <v>0</v>
      </c>
      <c r="AP11" s="16">
        <f t="shared" si="1"/>
        <v>0.25519211000000003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4.9368986799999997</v>
      </c>
      <c r="AW11" s="15">
        <f t="shared" si="1"/>
        <v>3.3971514796774356</v>
      </c>
      <c r="AX11" s="15">
        <f t="shared" si="1"/>
        <v>0</v>
      </c>
      <c r="AY11" s="15">
        <f t="shared" si="1"/>
        <v>0</v>
      </c>
      <c r="AZ11" s="16">
        <f t="shared" si="1"/>
        <v>19.127947070000001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2.8190939799999999</v>
      </c>
      <c r="BG11" s="15">
        <f t="shared" si="1"/>
        <v>0.72813081000000002</v>
      </c>
      <c r="BH11" s="15">
        <f t="shared" si="1"/>
        <v>1.8747608</v>
      </c>
      <c r="BI11" s="15">
        <f t="shared" si="1"/>
        <v>0</v>
      </c>
      <c r="BJ11" s="16">
        <f t="shared" si="1"/>
        <v>6.5606484600000003</v>
      </c>
      <c r="BK11" s="17">
        <f t="shared" si="1"/>
        <v>60.302636015354857</v>
      </c>
    </row>
    <row r="12" spans="1:63" ht="15" customHeight="1" x14ac:dyDescent="0.2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3" s="18" customFormat="1" x14ac:dyDescent="0.2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</row>
    <row r="14" spans="1:63" s="13" customFormat="1" x14ac:dyDescent="0.2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8" customFormat="1" x14ac:dyDescent="0.2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</row>
    <row r="16" spans="1:63" ht="15" customHeight="1" x14ac:dyDescent="0.2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3" s="13" customFormat="1" x14ac:dyDescent="0.2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s="13" customFormat="1" x14ac:dyDescent="0.2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8" customFormat="1" x14ac:dyDescent="0.2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</row>
    <row r="20" spans="1:63" ht="15" customHeight="1" x14ac:dyDescent="0.2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3" s="13" customFormat="1" x14ac:dyDescent="0.2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</row>
    <row r="22" spans="1:63" s="13" customFormat="1" x14ac:dyDescent="0.2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8" customFormat="1" x14ac:dyDescent="0.2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</row>
    <row r="24" spans="1:63" s="13" customFormat="1" x14ac:dyDescent="0.2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</row>
    <row r="25" spans="1:63" s="13" customFormat="1" x14ac:dyDescent="0.2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8" customFormat="1" x14ac:dyDescent="0.2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</row>
    <row r="27" spans="1:63" s="18" customFormat="1" x14ac:dyDescent="0.2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</row>
    <row r="28" spans="1:63" s="13" customFormat="1" x14ac:dyDescent="0.2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8" customFormat="1" x14ac:dyDescent="0.2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</row>
    <row r="30" spans="1:63" s="18" customFormat="1" x14ac:dyDescent="0.2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9.7646384164516125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0.32494037999999997</v>
      </c>
      <c r="I30" s="15">
        <f t="shared" si="8"/>
        <v>8.0805330800000004</v>
      </c>
      <c r="J30" s="15">
        <f t="shared" si="8"/>
        <v>0</v>
      </c>
      <c r="K30" s="15">
        <f t="shared" si="8"/>
        <v>0</v>
      </c>
      <c r="L30" s="16">
        <f t="shared" si="8"/>
        <v>0.66100647000000001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0.19680112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9.6350850000000002E-2</v>
      </c>
      <c r="W30" s="14">
        <f t="shared" si="8"/>
        <v>9.2999999999999999E-7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8.4359249999999997E-2</v>
      </c>
      <c r="AC30" s="15">
        <f t="shared" si="8"/>
        <v>3.7100000000000001E-6</v>
      </c>
      <c r="AD30" s="15">
        <f t="shared" si="8"/>
        <v>0</v>
      </c>
      <c r="AE30" s="15">
        <f t="shared" si="8"/>
        <v>0</v>
      </c>
      <c r="AF30" s="16">
        <f t="shared" si="8"/>
        <v>1.3543531592258062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3.953417E-2</v>
      </c>
      <c r="AM30" s="15">
        <f t="shared" si="9"/>
        <v>2.9108999999999998E-4</v>
      </c>
      <c r="AN30" s="15">
        <f t="shared" si="9"/>
        <v>0</v>
      </c>
      <c r="AO30" s="15">
        <f t="shared" si="9"/>
        <v>0</v>
      </c>
      <c r="AP30" s="16">
        <f t="shared" si="9"/>
        <v>0.25519211000000003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4.9368986799999997</v>
      </c>
      <c r="AW30" s="15">
        <f t="shared" si="9"/>
        <v>3.3971514796774356</v>
      </c>
      <c r="AX30" s="15">
        <f t="shared" si="9"/>
        <v>0</v>
      </c>
      <c r="AY30" s="15">
        <f t="shared" si="9"/>
        <v>0</v>
      </c>
      <c r="AZ30" s="16">
        <f t="shared" si="9"/>
        <v>19.127947070000001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2.8190939799999999</v>
      </c>
      <c r="BG30" s="15">
        <f t="shared" si="9"/>
        <v>0.72813081000000002</v>
      </c>
      <c r="BH30" s="15">
        <f t="shared" si="9"/>
        <v>1.8747608</v>
      </c>
      <c r="BI30" s="15">
        <f t="shared" si="9"/>
        <v>0</v>
      </c>
      <c r="BJ30" s="16">
        <f t="shared" si="9"/>
        <v>6.5606484600000003</v>
      </c>
      <c r="BK30" s="16">
        <f t="shared" si="9"/>
        <v>60.302636015354857</v>
      </c>
    </row>
    <row r="31" spans="1:63" ht="15" customHeight="1" x14ac:dyDescent="0.2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3" s="13" customFormat="1" ht="15" customHeight="1" x14ac:dyDescent="0.2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</row>
    <row r="33" spans="1:63" s="13" customFormat="1" x14ac:dyDescent="0.2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s="13" customFormat="1" x14ac:dyDescent="0.25">
      <c r="A34" s="54"/>
      <c r="B34" s="59" t="s">
        <v>99</v>
      </c>
      <c r="C34" s="9">
        <v>0</v>
      </c>
      <c r="D34" s="10">
        <v>0.20415478458064509</v>
      </c>
      <c r="E34" s="10">
        <v>0</v>
      </c>
      <c r="F34" s="10">
        <v>0</v>
      </c>
      <c r="G34" s="11">
        <v>0</v>
      </c>
      <c r="H34" s="9">
        <v>9.4663619200000007</v>
      </c>
      <c r="I34" s="10">
        <v>9.111234E-2</v>
      </c>
      <c r="J34" s="10">
        <v>0</v>
      </c>
      <c r="K34" s="10">
        <v>0</v>
      </c>
      <c r="L34" s="11">
        <v>0.28351028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7.4960690799999998</v>
      </c>
      <c r="S34" s="10">
        <v>3.1241519999999998E-2</v>
      </c>
      <c r="T34" s="10">
        <v>0</v>
      </c>
      <c r="U34" s="10">
        <v>0</v>
      </c>
      <c r="V34" s="11">
        <v>7.5893299999999997E-2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1.3336998499999999</v>
      </c>
      <c r="AC34" s="10">
        <v>2.238948E-2</v>
      </c>
      <c r="AD34" s="10">
        <v>0</v>
      </c>
      <c r="AE34" s="10">
        <v>0</v>
      </c>
      <c r="AF34" s="11">
        <v>1.3674898899677428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0.38404653</v>
      </c>
      <c r="AM34" s="10">
        <v>1.359081E-2</v>
      </c>
      <c r="AN34" s="10">
        <v>0</v>
      </c>
      <c r="AO34" s="10">
        <v>0</v>
      </c>
      <c r="AP34" s="11">
        <v>2.4854230000000001E-2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36.368040649999998</v>
      </c>
      <c r="AW34" s="10">
        <v>2.6413891920323165</v>
      </c>
      <c r="AX34" s="10">
        <v>0</v>
      </c>
      <c r="AY34" s="10">
        <v>0</v>
      </c>
      <c r="AZ34" s="11">
        <v>15.812646150000001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22.362159250000001</v>
      </c>
      <c r="BG34" s="10">
        <v>0.86972737</v>
      </c>
      <c r="BH34" s="10">
        <v>0</v>
      </c>
      <c r="BI34" s="10">
        <v>0</v>
      </c>
      <c r="BJ34" s="11">
        <v>2.5162524199999998</v>
      </c>
      <c r="BK34" s="12">
        <f>SUM(C34:BJ34)</f>
        <v>101.3646290465807</v>
      </c>
    </row>
    <row r="35" spans="1:63" s="18" customFormat="1" x14ac:dyDescent="0.25">
      <c r="A35" s="54"/>
      <c r="B35" s="60" t="s">
        <v>9</v>
      </c>
      <c r="C35" s="14">
        <f t="shared" ref="C35:AH35" si="10">SUM(C34:C34)</f>
        <v>0</v>
      </c>
      <c r="D35" s="15">
        <f t="shared" si="10"/>
        <v>0.20415478458064509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9.4663619200000007</v>
      </c>
      <c r="I35" s="15">
        <f t="shared" si="10"/>
        <v>9.111234E-2</v>
      </c>
      <c r="J35" s="15">
        <f t="shared" si="10"/>
        <v>0</v>
      </c>
      <c r="K35" s="15">
        <f t="shared" si="10"/>
        <v>0</v>
      </c>
      <c r="L35" s="16">
        <f t="shared" si="10"/>
        <v>0.28351028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7.4960690799999998</v>
      </c>
      <c r="S35" s="15">
        <f t="shared" si="10"/>
        <v>3.1241519999999998E-2</v>
      </c>
      <c r="T35" s="15">
        <f t="shared" si="10"/>
        <v>0</v>
      </c>
      <c r="U35" s="15">
        <f t="shared" si="10"/>
        <v>0</v>
      </c>
      <c r="V35" s="16">
        <f t="shared" si="10"/>
        <v>7.5893299999999997E-2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1.3336998499999999</v>
      </c>
      <c r="AC35" s="15">
        <f t="shared" si="10"/>
        <v>2.238948E-2</v>
      </c>
      <c r="AD35" s="15">
        <f t="shared" si="10"/>
        <v>0</v>
      </c>
      <c r="AE35" s="15">
        <f t="shared" si="10"/>
        <v>0</v>
      </c>
      <c r="AF35" s="16">
        <f t="shared" si="10"/>
        <v>1.3674898899677428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0.38404653</v>
      </c>
      <c r="AM35" s="15">
        <f t="shared" si="11"/>
        <v>1.359081E-2</v>
      </c>
      <c r="AN35" s="15">
        <f t="shared" si="11"/>
        <v>0</v>
      </c>
      <c r="AO35" s="15">
        <f t="shared" si="11"/>
        <v>0</v>
      </c>
      <c r="AP35" s="16">
        <f t="shared" si="11"/>
        <v>2.4854230000000001E-2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36.368040649999998</v>
      </c>
      <c r="AW35" s="15">
        <f t="shared" si="11"/>
        <v>2.6413891920323165</v>
      </c>
      <c r="AX35" s="15">
        <f t="shared" si="11"/>
        <v>0</v>
      </c>
      <c r="AY35" s="15">
        <f t="shared" si="11"/>
        <v>0</v>
      </c>
      <c r="AZ35" s="16">
        <f t="shared" si="11"/>
        <v>15.812646150000001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22.362159250000001</v>
      </c>
      <c r="BG35" s="15">
        <f t="shared" si="11"/>
        <v>0.86972737</v>
      </c>
      <c r="BH35" s="15">
        <f t="shared" si="11"/>
        <v>0</v>
      </c>
      <c r="BI35" s="15">
        <f t="shared" si="11"/>
        <v>0</v>
      </c>
      <c r="BJ35" s="16">
        <f t="shared" si="11"/>
        <v>2.5162524199999998</v>
      </c>
      <c r="BK35" s="17">
        <f t="shared" si="11"/>
        <v>101.3646290465807</v>
      </c>
    </row>
    <row r="36" spans="1:63" ht="15" customHeight="1" x14ac:dyDescent="0.2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3" s="13" customFormat="1" x14ac:dyDescent="0.2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s="13" customFormat="1" x14ac:dyDescent="0.25">
      <c r="A38" s="54"/>
      <c r="B38" s="59" t="s">
        <v>100</v>
      </c>
      <c r="C38" s="46">
        <v>0</v>
      </c>
      <c r="D38" s="10">
        <v>1.2893137122258063</v>
      </c>
      <c r="E38" s="10">
        <v>0</v>
      </c>
      <c r="F38" s="10">
        <v>0</v>
      </c>
      <c r="G38" s="47">
        <v>2.5835095300000002</v>
      </c>
      <c r="H38" s="46">
        <v>29.307108599999999</v>
      </c>
      <c r="I38" s="10">
        <v>6.3088934400000003</v>
      </c>
      <c r="J38" s="10">
        <v>0</v>
      </c>
      <c r="K38" s="10">
        <v>0</v>
      </c>
      <c r="L38" s="47">
        <v>38.093803520000002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17.181621539999998</v>
      </c>
      <c r="S38" s="10">
        <v>0.29712907999999999</v>
      </c>
      <c r="T38" s="10">
        <v>0</v>
      </c>
      <c r="U38" s="10">
        <v>0</v>
      </c>
      <c r="V38" s="47">
        <v>4.6787415000000001</v>
      </c>
      <c r="W38" s="46">
        <v>2.6390200000000002E-3</v>
      </c>
      <c r="X38" s="10">
        <v>0</v>
      </c>
      <c r="Y38" s="10">
        <v>0</v>
      </c>
      <c r="Z38" s="10">
        <v>0</v>
      </c>
      <c r="AA38" s="47">
        <v>0</v>
      </c>
      <c r="AB38" s="46">
        <v>6.3420674300000002</v>
      </c>
      <c r="AC38" s="10">
        <v>0.34248943999999998</v>
      </c>
      <c r="AD38" s="10">
        <v>0</v>
      </c>
      <c r="AE38" s="10">
        <v>0</v>
      </c>
      <c r="AF38" s="47">
        <v>9.5229209195483868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1.8171578399999999</v>
      </c>
      <c r="AM38" s="10">
        <v>9.0790419999999997E-2</v>
      </c>
      <c r="AN38" s="10">
        <v>0</v>
      </c>
      <c r="AO38" s="10">
        <v>0</v>
      </c>
      <c r="AP38" s="47">
        <v>0.86158676000000001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144.56350827</v>
      </c>
      <c r="AW38" s="10">
        <v>44.201732041514852</v>
      </c>
      <c r="AX38" s="10">
        <v>0</v>
      </c>
      <c r="AY38" s="10">
        <v>0</v>
      </c>
      <c r="AZ38" s="47">
        <v>357.48857972000002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89.306015479999999</v>
      </c>
      <c r="BG38" s="10">
        <v>11.04300209</v>
      </c>
      <c r="BH38" s="10">
        <v>0</v>
      </c>
      <c r="BI38" s="10">
        <v>0</v>
      </c>
      <c r="BJ38" s="47">
        <v>103.45304867999999</v>
      </c>
      <c r="BK38" s="12">
        <f t="shared" ref="BK38:BK44" si="12">SUM(C38:BJ38)</f>
        <v>868.775659033289</v>
      </c>
    </row>
    <row r="39" spans="1:63" s="13" customFormat="1" x14ac:dyDescent="0.25">
      <c r="A39" s="54"/>
      <c r="B39" s="59" t="s">
        <v>104</v>
      </c>
      <c r="C39" s="46">
        <v>0</v>
      </c>
      <c r="D39" s="10">
        <v>2.0479681634193536</v>
      </c>
      <c r="E39" s="10">
        <v>0</v>
      </c>
      <c r="F39" s="10">
        <v>0</v>
      </c>
      <c r="G39" s="47">
        <v>2.9516986200000002</v>
      </c>
      <c r="H39" s="46">
        <v>2.32478265</v>
      </c>
      <c r="I39" s="10">
        <v>10.560028580000001</v>
      </c>
      <c r="J39" s="10">
        <v>0</v>
      </c>
      <c r="K39" s="10">
        <v>0</v>
      </c>
      <c r="L39" s="47">
        <v>3.2297257899999998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0.11044191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3.020844E-2</v>
      </c>
      <c r="AC39" s="10">
        <v>0</v>
      </c>
      <c r="AD39" s="10">
        <v>0</v>
      </c>
      <c r="AE39" s="10">
        <v>0</v>
      </c>
      <c r="AF39" s="47">
        <v>4.5452031225806454E-2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4.4829600000000002E-3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1.00670324</v>
      </c>
      <c r="AW39" s="10">
        <v>0.64158849854831768</v>
      </c>
      <c r="AX39" s="10">
        <v>0</v>
      </c>
      <c r="AY39" s="10">
        <v>0</v>
      </c>
      <c r="AZ39" s="47">
        <v>6.8061311399999997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0.36553457</v>
      </c>
      <c r="BG39" s="10">
        <v>0.55315727000000003</v>
      </c>
      <c r="BH39" s="10">
        <v>0</v>
      </c>
      <c r="BI39" s="10">
        <v>0</v>
      </c>
      <c r="BJ39" s="47">
        <v>2.24563508</v>
      </c>
      <c r="BK39" s="12">
        <f t="shared" si="12"/>
        <v>32.923538943193478</v>
      </c>
    </row>
    <row r="40" spans="1:63" s="13" customFormat="1" x14ac:dyDescent="0.25">
      <c r="A40" s="54"/>
      <c r="B40" s="59" t="s">
        <v>96</v>
      </c>
      <c r="C40" s="43">
        <v>1.4697409999999999E-2</v>
      </c>
      <c r="D40" s="43">
        <v>0.91725418935483871</v>
      </c>
      <c r="E40" s="43">
        <v>0</v>
      </c>
      <c r="F40" s="43">
        <v>0</v>
      </c>
      <c r="G40" s="43">
        <v>1.00983862</v>
      </c>
      <c r="H40" s="43">
        <v>15.705216630000001</v>
      </c>
      <c r="I40" s="43">
        <v>3.4631674600000002</v>
      </c>
      <c r="J40" s="43">
        <v>0</v>
      </c>
      <c r="K40" s="43">
        <v>0</v>
      </c>
      <c r="L40" s="43">
        <v>4.9038975799999998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10.15065295</v>
      </c>
      <c r="S40" s="43">
        <v>1.165943E-2</v>
      </c>
      <c r="T40" s="43">
        <v>0</v>
      </c>
      <c r="U40" s="43">
        <v>0</v>
      </c>
      <c r="V40" s="43">
        <v>0.70212395000000005</v>
      </c>
      <c r="W40" s="43">
        <v>1.4443999999999999E-4</v>
      </c>
      <c r="X40" s="43">
        <v>0.22267719999999999</v>
      </c>
      <c r="Y40" s="43">
        <v>0</v>
      </c>
      <c r="Z40" s="43">
        <v>0</v>
      </c>
      <c r="AA40" s="43">
        <v>0</v>
      </c>
      <c r="AB40" s="43">
        <v>6.9345300099999996</v>
      </c>
      <c r="AC40" s="43">
        <v>0.41312358999999998</v>
      </c>
      <c r="AD40" s="43">
        <v>0</v>
      </c>
      <c r="AE40" s="43">
        <v>0</v>
      </c>
      <c r="AF40" s="43">
        <v>5.6937111273871004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3.35388982</v>
      </c>
      <c r="AM40" s="43">
        <v>1.1362560000000001E-2</v>
      </c>
      <c r="AN40" s="43">
        <v>0</v>
      </c>
      <c r="AO40" s="43">
        <v>0</v>
      </c>
      <c r="AP40" s="43">
        <v>0.54948072999999997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139.18969737</v>
      </c>
      <c r="AW40" s="43">
        <v>12.065082735580626</v>
      </c>
      <c r="AX40" s="43">
        <v>0</v>
      </c>
      <c r="AY40" s="43">
        <v>0</v>
      </c>
      <c r="AZ40" s="43">
        <v>118.04052856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81.811466600000003</v>
      </c>
      <c r="BG40" s="44">
        <v>6.5430687299999999</v>
      </c>
      <c r="BH40" s="43">
        <v>0</v>
      </c>
      <c r="BI40" s="43">
        <v>0</v>
      </c>
      <c r="BJ40" s="43">
        <v>25.736504889999999</v>
      </c>
      <c r="BK40" s="12">
        <f t="shared" si="12"/>
        <v>437.44377658232258</v>
      </c>
    </row>
    <row r="41" spans="1:63" s="13" customFormat="1" x14ac:dyDescent="0.25">
      <c r="A41" s="54"/>
      <c r="B41" s="59" t="s">
        <v>106</v>
      </c>
      <c r="C41" s="43">
        <v>0</v>
      </c>
      <c r="D41" s="43">
        <v>8.8009797838709658E-2</v>
      </c>
      <c r="E41" s="43">
        <v>0</v>
      </c>
      <c r="F41" s="43">
        <v>0</v>
      </c>
      <c r="G41" s="43">
        <v>2.4823270000000001E-2</v>
      </c>
      <c r="H41" s="43">
        <v>0.21300406999999999</v>
      </c>
      <c r="I41" s="43">
        <v>2.5906470000000001E-2</v>
      </c>
      <c r="J41" s="43">
        <v>0</v>
      </c>
      <c r="K41" s="43">
        <v>0</v>
      </c>
      <c r="L41" s="43">
        <v>9.0226200000000006E-2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0.13329922</v>
      </c>
      <c r="S41" s="43">
        <v>2.2566600000000002E-3</v>
      </c>
      <c r="T41" s="43">
        <v>0</v>
      </c>
      <c r="U41" s="43">
        <v>0</v>
      </c>
      <c r="V41" s="43">
        <v>6.9956500000000005E-2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0.29668694000000001</v>
      </c>
      <c r="AC41" s="43">
        <v>3.7573410000000002E-2</v>
      </c>
      <c r="AD41" s="43">
        <v>0</v>
      </c>
      <c r="AE41" s="43">
        <v>0</v>
      </c>
      <c r="AF41" s="43">
        <v>2.049380795806452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0.12112407</v>
      </c>
      <c r="AM41" s="43">
        <v>2.2567E-4</v>
      </c>
      <c r="AN41" s="43">
        <v>0</v>
      </c>
      <c r="AO41" s="43">
        <v>0</v>
      </c>
      <c r="AP41" s="43">
        <v>0.16867926999999999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4.31306967</v>
      </c>
      <c r="AW41" s="43">
        <v>1.7063220718387211</v>
      </c>
      <c r="AX41" s="43">
        <v>0</v>
      </c>
      <c r="AY41" s="43">
        <v>0</v>
      </c>
      <c r="AZ41" s="43">
        <v>17.130842399999999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2.7634043699999999</v>
      </c>
      <c r="BG41" s="44">
        <v>0.31928983</v>
      </c>
      <c r="BH41" s="43">
        <v>0</v>
      </c>
      <c r="BI41" s="43">
        <v>0</v>
      </c>
      <c r="BJ41" s="43">
        <v>4.1514310800000001</v>
      </c>
      <c r="BK41" s="12">
        <f t="shared" si="12"/>
        <v>33.705511765483884</v>
      </c>
    </row>
    <row r="42" spans="1:63" s="13" customFormat="1" x14ac:dyDescent="0.25">
      <c r="A42" s="54"/>
      <c r="B42" s="59" t="s">
        <v>105</v>
      </c>
      <c r="C42" s="43">
        <v>0</v>
      </c>
      <c r="D42" s="43">
        <v>0.31989045096774199</v>
      </c>
      <c r="E42" s="43">
        <v>0</v>
      </c>
      <c r="F42" s="43">
        <v>0</v>
      </c>
      <c r="G42" s="43">
        <v>0.11729317</v>
      </c>
      <c r="H42" s="43">
        <v>3.6045831100000001</v>
      </c>
      <c r="I42" s="43">
        <v>0.28768556000000001</v>
      </c>
      <c r="J42" s="43">
        <v>0</v>
      </c>
      <c r="K42" s="43">
        <v>0</v>
      </c>
      <c r="L42" s="43">
        <v>3.3277471699999999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1.99136829</v>
      </c>
      <c r="S42" s="43">
        <v>4.5161560000000003E-2</v>
      </c>
      <c r="T42" s="43">
        <v>0</v>
      </c>
      <c r="U42" s="43">
        <v>0</v>
      </c>
      <c r="V42" s="43">
        <v>1.0129492600000001</v>
      </c>
      <c r="W42" s="43">
        <v>1.8126000000000001E-4</v>
      </c>
      <c r="X42" s="43">
        <v>0</v>
      </c>
      <c r="Y42" s="43">
        <v>0</v>
      </c>
      <c r="Z42" s="43">
        <v>0</v>
      </c>
      <c r="AA42" s="43">
        <v>0</v>
      </c>
      <c r="AB42" s="43">
        <v>1.9506129800000001</v>
      </c>
      <c r="AC42" s="43">
        <v>0.23373761000000001</v>
      </c>
      <c r="AD42" s="43">
        <v>0</v>
      </c>
      <c r="AE42" s="43">
        <v>0</v>
      </c>
      <c r="AF42" s="43">
        <v>7.369265555967746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0.77960220000000002</v>
      </c>
      <c r="AM42" s="43">
        <v>1.3277560000000001E-2</v>
      </c>
      <c r="AN42" s="43">
        <v>0</v>
      </c>
      <c r="AO42" s="43">
        <v>0</v>
      </c>
      <c r="AP42" s="43">
        <v>2.39667516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29.63331732</v>
      </c>
      <c r="AW42" s="43">
        <v>12.799899529677392</v>
      </c>
      <c r="AX42" s="43">
        <v>0</v>
      </c>
      <c r="AY42" s="43">
        <v>0</v>
      </c>
      <c r="AZ42" s="43">
        <v>103.84511108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18.16243162</v>
      </c>
      <c r="BG42" s="44">
        <v>1.9453248299999999</v>
      </c>
      <c r="BH42" s="43">
        <v>0</v>
      </c>
      <c r="BI42" s="43">
        <v>0</v>
      </c>
      <c r="BJ42" s="43">
        <v>32.97760641</v>
      </c>
      <c r="BK42" s="12">
        <f t="shared" si="12"/>
        <v>222.81372168661287</v>
      </c>
    </row>
    <row r="43" spans="1:63" s="13" customFormat="1" x14ac:dyDescent="0.25">
      <c r="A43" s="54"/>
      <c r="B43" s="59" t="s">
        <v>103</v>
      </c>
      <c r="C43" s="43">
        <v>2.7889600000000001E-3</v>
      </c>
      <c r="D43" s="43">
        <v>0.67474852561290288</v>
      </c>
      <c r="E43" s="43">
        <v>0</v>
      </c>
      <c r="F43" s="43">
        <v>0</v>
      </c>
      <c r="G43" s="43">
        <v>2.7889600000000001E-3</v>
      </c>
      <c r="H43" s="43">
        <v>2.8672847799999999</v>
      </c>
      <c r="I43" s="43">
        <v>1.3470991800000001</v>
      </c>
      <c r="J43" s="43">
        <v>0</v>
      </c>
      <c r="K43" s="43">
        <v>0</v>
      </c>
      <c r="L43" s="43">
        <v>2.2893023700000001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2.2150460700000001</v>
      </c>
      <c r="S43" s="43">
        <v>0</v>
      </c>
      <c r="T43" s="43">
        <v>0</v>
      </c>
      <c r="U43" s="43">
        <v>0</v>
      </c>
      <c r="V43" s="43">
        <v>0.59617545000000005</v>
      </c>
      <c r="W43" s="43">
        <v>4.4727999999999999E-4</v>
      </c>
      <c r="X43" s="43">
        <v>0</v>
      </c>
      <c r="Y43" s="43">
        <v>0</v>
      </c>
      <c r="Z43" s="43">
        <v>0</v>
      </c>
      <c r="AA43" s="43">
        <v>0</v>
      </c>
      <c r="AB43" s="43">
        <v>3.03967454</v>
      </c>
      <c r="AC43" s="43">
        <v>0.50137065000000003</v>
      </c>
      <c r="AD43" s="43">
        <v>0</v>
      </c>
      <c r="AE43" s="43">
        <v>0</v>
      </c>
      <c r="AF43" s="43">
        <v>12.340599481451608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1.49835725</v>
      </c>
      <c r="AM43" s="43">
        <v>0.20523242999999999</v>
      </c>
      <c r="AN43" s="43">
        <v>0</v>
      </c>
      <c r="AO43" s="43">
        <v>0</v>
      </c>
      <c r="AP43" s="43">
        <v>2.2017520099999999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51.078476819999999</v>
      </c>
      <c r="AW43" s="43">
        <v>24.182826804032427</v>
      </c>
      <c r="AX43" s="43">
        <v>0</v>
      </c>
      <c r="AY43" s="43">
        <v>0</v>
      </c>
      <c r="AZ43" s="43">
        <v>137.85968972000001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37.253713949999998</v>
      </c>
      <c r="BG43" s="44">
        <v>5.1712117099999997</v>
      </c>
      <c r="BH43" s="43">
        <v>0</v>
      </c>
      <c r="BI43" s="43">
        <v>0</v>
      </c>
      <c r="BJ43" s="43">
        <v>54.896482149999997</v>
      </c>
      <c r="BK43" s="12">
        <f t="shared" si="12"/>
        <v>340.225069091097</v>
      </c>
    </row>
    <row r="44" spans="1:63" s="13" customFormat="1" x14ac:dyDescent="0.25">
      <c r="A44" s="54"/>
      <c r="B44" s="59" t="s">
        <v>102</v>
      </c>
      <c r="C44" s="43">
        <v>1.059211E-2</v>
      </c>
      <c r="D44" s="43">
        <v>0.30070375658064513</v>
      </c>
      <c r="E44" s="43">
        <v>0</v>
      </c>
      <c r="F44" s="43">
        <v>0</v>
      </c>
      <c r="G44" s="43">
        <v>1.247709E-2</v>
      </c>
      <c r="H44" s="43">
        <v>2.93182673</v>
      </c>
      <c r="I44" s="43">
        <v>0.46625166000000001</v>
      </c>
      <c r="J44" s="43">
        <v>3.7699727900000002</v>
      </c>
      <c r="K44" s="43">
        <v>0</v>
      </c>
      <c r="L44" s="43">
        <v>5.0255928499999998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1.7544042200000001</v>
      </c>
      <c r="S44" s="43">
        <v>0</v>
      </c>
      <c r="T44" s="43">
        <v>0</v>
      </c>
      <c r="U44" s="43">
        <v>0</v>
      </c>
      <c r="V44" s="43">
        <v>0.36091392999999999</v>
      </c>
      <c r="W44" s="43">
        <v>2.0100000000000001E-4</v>
      </c>
      <c r="X44" s="43">
        <v>0</v>
      </c>
      <c r="Y44" s="43">
        <v>0</v>
      </c>
      <c r="Z44" s="43">
        <v>0</v>
      </c>
      <c r="AA44" s="43">
        <v>0</v>
      </c>
      <c r="AB44" s="43">
        <v>0.90922981999999997</v>
      </c>
      <c r="AC44" s="43">
        <v>0.13613338999999999</v>
      </c>
      <c r="AD44" s="43">
        <v>0</v>
      </c>
      <c r="AE44" s="43">
        <v>0</v>
      </c>
      <c r="AF44" s="43">
        <v>1.4966644408387102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0.28696753000000003</v>
      </c>
      <c r="AM44" s="43">
        <v>0</v>
      </c>
      <c r="AN44" s="43">
        <v>0</v>
      </c>
      <c r="AO44" s="43">
        <v>0</v>
      </c>
      <c r="AP44" s="43">
        <v>0.11356436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18.23694399</v>
      </c>
      <c r="AW44" s="43">
        <v>11.609097002516048</v>
      </c>
      <c r="AX44" s="43">
        <v>0</v>
      </c>
      <c r="AY44" s="43">
        <v>0</v>
      </c>
      <c r="AZ44" s="43">
        <v>60.04784274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12.653836930000001</v>
      </c>
      <c r="BG44" s="44">
        <v>3.2297844000000002</v>
      </c>
      <c r="BH44" s="43">
        <v>0</v>
      </c>
      <c r="BI44" s="43">
        <v>0</v>
      </c>
      <c r="BJ44" s="43">
        <v>18.895091699999998</v>
      </c>
      <c r="BK44" s="12">
        <f t="shared" si="12"/>
        <v>142.24809243993542</v>
      </c>
    </row>
    <row r="45" spans="1:63" s="18" customFormat="1" x14ac:dyDescent="0.25">
      <c r="A45" s="54"/>
      <c r="B45" s="60" t="s">
        <v>12</v>
      </c>
      <c r="C45" s="14">
        <f>SUM(C38:C44)</f>
        <v>2.8078480000000003E-2</v>
      </c>
      <c r="D45" s="14">
        <f t="shared" ref="D45:BJ45" si="13">SUM(D38:D44)</f>
        <v>5.6378885959999971</v>
      </c>
      <c r="E45" s="14">
        <f t="shared" si="13"/>
        <v>0</v>
      </c>
      <c r="F45" s="14">
        <f t="shared" si="13"/>
        <v>0</v>
      </c>
      <c r="G45" s="14">
        <f t="shared" si="13"/>
        <v>6.7024292600000006</v>
      </c>
      <c r="H45" s="14">
        <f t="shared" si="13"/>
        <v>56.95380656999999</v>
      </c>
      <c r="I45" s="14">
        <f t="shared" si="13"/>
        <v>22.459032350000001</v>
      </c>
      <c r="J45" s="14">
        <f t="shared" si="13"/>
        <v>3.7699727900000002</v>
      </c>
      <c r="K45" s="14">
        <f t="shared" si="13"/>
        <v>0</v>
      </c>
      <c r="L45" s="14">
        <f t="shared" si="13"/>
        <v>56.960295479999999</v>
      </c>
      <c r="M45" s="14">
        <f t="shared" si="13"/>
        <v>0</v>
      </c>
      <c r="N45" s="14">
        <f t="shared" si="13"/>
        <v>0</v>
      </c>
      <c r="O45" s="14">
        <f t="shared" si="13"/>
        <v>0</v>
      </c>
      <c r="P45" s="14">
        <f t="shared" si="13"/>
        <v>0</v>
      </c>
      <c r="Q45" s="14">
        <f t="shared" si="13"/>
        <v>0</v>
      </c>
      <c r="R45" s="14">
        <f t="shared" si="13"/>
        <v>33.536834199999994</v>
      </c>
      <c r="S45" s="14">
        <f t="shared" si="13"/>
        <v>0.35620673000000003</v>
      </c>
      <c r="T45" s="14">
        <f t="shared" si="13"/>
        <v>0</v>
      </c>
      <c r="U45" s="14">
        <f t="shared" si="13"/>
        <v>0</v>
      </c>
      <c r="V45" s="14">
        <f t="shared" si="13"/>
        <v>7.4208605899999993</v>
      </c>
      <c r="W45" s="14">
        <f t="shared" si="13"/>
        <v>3.6129999999999999E-3</v>
      </c>
      <c r="X45" s="14">
        <f t="shared" si="13"/>
        <v>0.22267719999999999</v>
      </c>
      <c r="Y45" s="14">
        <f t="shared" si="13"/>
        <v>0</v>
      </c>
      <c r="Z45" s="14">
        <f t="shared" si="13"/>
        <v>0</v>
      </c>
      <c r="AA45" s="14">
        <f t="shared" si="13"/>
        <v>0</v>
      </c>
      <c r="AB45" s="14">
        <f t="shared" si="13"/>
        <v>19.503010160000002</v>
      </c>
      <c r="AC45" s="14">
        <f t="shared" si="13"/>
        <v>1.6644280899999999</v>
      </c>
      <c r="AD45" s="14">
        <f t="shared" si="13"/>
        <v>0</v>
      </c>
      <c r="AE45" s="14">
        <f t="shared" si="13"/>
        <v>0</v>
      </c>
      <c r="AF45" s="14">
        <f t="shared" si="13"/>
        <v>38.517994352225806</v>
      </c>
      <c r="AG45" s="14">
        <f t="shared" si="13"/>
        <v>0</v>
      </c>
      <c r="AH45" s="14">
        <f t="shared" si="13"/>
        <v>0</v>
      </c>
      <c r="AI45" s="14">
        <f t="shared" si="13"/>
        <v>0</v>
      </c>
      <c r="AJ45" s="14">
        <f t="shared" si="13"/>
        <v>0</v>
      </c>
      <c r="AK45" s="14">
        <f t="shared" si="13"/>
        <v>0</v>
      </c>
      <c r="AL45" s="14">
        <f t="shared" si="13"/>
        <v>7.8615816699999996</v>
      </c>
      <c r="AM45" s="14">
        <f t="shared" si="13"/>
        <v>0.32088864</v>
      </c>
      <c r="AN45" s="14">
        <f t="shared" si="13"/>
        <v>0</v>
      </c>
      <c r="AO45" s="14">
        <f t="shared" si="13"/>
        <v>0</v>
      </c>
      <c r="AP45" s="14">
        <f t="shared" si="13"/>
        <v>6.2917382899999996</v>
      </c>
      <c r="AQ45" s="14">
        <f t="shared" si="13"/>
        <v>0</v>
      </c>
      <c r="AR45" s="14">
        <f t="shared" si="13"/>
        <v>0</v>
      </c>
      <c r="AS45" s="14">
        <f t="shared" si="13"/>
        <v>0</v>
      </c>
      <c r="AT45" s="14">
        <f t="shared" si="13"/>
        <v>0</v>
      </c>
      <c r="AU45" s="14">
        <f t="shared" si="13"/>
        <v>0</v>
      </c>
      <c r="AV45" s="14">
        <f t="shared" si="13"/>
        <v>388.02171668</v>
      </c>
      <c r="AW45" s="14">
        <f t="shared" si="13"/>
        <v>107.20654868370839</v>
      </c>
      <c r="AX45" s="14">
        <f t="shared" si="13"/>
        <v>0</v>
      </c>
      <c r="AY45" s="14">
        <f t="shared" si="13"/>
        <v>0</v>
      </c>
      <c r="AZ45" s="14">
        <f t="shared" si="13"/>
        <v>801.21872536000001</v>
      </c>
      <c r="BA45" s="14">
        <f t="shared" si="13"/>
        <v>0</v>
      </c>
      <c r="BB45" s="14">
        <f t="shared" si="13"/>
        <v>0</v>
      </c>
      <c r="BC45" s="14">
        <f t="shared" si="13"/>
        <v>0</v>
      </c>
      <c r="BD45" s="14">
        <f t="shared" si="13"/>
        <v>0</v>
      </c>
      <c r="BE45" s="14">
        <f t="shared" si="13"/>
        <v>0</v>
      </c>
      <c r="BF45" s="14">
        <f t="shared" si="13"/>
        <v>242.31640351999999</v>
      </c>
      <c r="BG45" s="14">
        <f t="shared" si="13"/>
        <v>28.804838859999997</v>
      </c>
      <c r="BH45" s="14">
        <f t="shared" si="13"/>
        <v>0</v>
      </c>
      <c r="BI45" s="14">
        <f t="shared" si="13"/>
        <v>0</v>
      </c>
      <c r="BJ45" s="14">
        <f t="shared" si="13"/>
        <v>242.35579998999998</v>
      </c>
      <c r="BK45" s="17">
        <f>SUM(BK38:BK44)</f>
        <v>2078.1353695419343</v>
      </c>
    </row>
    <row r="46" spans="1:63" s="18" customFormat="1" x14ac:dyDescent="0.25">
      <c r="A46" s="54"/>
      <c r="B46" s="60" t="s">
        <v>23</v>
      </c>
      <c r="C46" s="14">
        <f t="shared" ref="C46:AH46" si="14">C45+C35</f>
        <v>2.8078480000000003E-2</v>
      </c>
      <c r="D46" s="15">
        <f t="shared" si="14"/>
        <v>5.842043380580642</v>
      </c>
      <c r="E46" s="15">
        <f t="shared" si="14"/>
        <v>0</v>
      </c>
      <c r="F46" s="15">
        <f t="shared" si="14"/>
        <v>0</v>
      </c>
      <c r="G46" s="16">
        <f t="shared" si="14"/>
        <v>6.7024292600000006</v>
      </c>
      <c r="H46" s="14">
        <f t="shared" si="14"/>
        <v>66.420168489999995</v>
      </c>
      <c r="I46" s="15">
        <f t="shared" si="14"/>
        <v>22.55014469</v>
      </c>
      <c r="J46" s="15">
        <f t="shared" si="14"/>
        <v>3.7699727900000002</v>
      </c>
      <c r="K46" s="15">
        <f t="shared" si="14"/>
        <v>0</v>
      </c>
      <c r="L46" s="16">
        <f t="shared" si="14"/>
        <v>57.243805760000001</v>
      </c>
      <c r="M46" s="14">
        <f t="shared" si="14"/>
        <v>0</v>
      </c>
      <c r="N46" s="15">
        <f t="shared" si="14"/>
        <v>0</v>
      </c>
      <c r="O46" s="15">
        <f t="shared" si="14"/>
        <v>0</v>
      </c>
      <c r="P46" s="15">
        <f t="shared" si="14"/>
        <v>0</v>
      </c>
      <c r="Q46" s="16">
        <f t="shared" si="14"/>
        <v>0</v>
      </c>
      <c r="R46" s="14">
        <f t="shared" si="14"/>
        <v>41.032903279999992</v>
      </c>
      <c r="S46" s="15">
        <f t="shared" si="14"/>
        <v>0.38744825000000005</v>
      </c>
      <c r="T46" s="15">
        <f t="shared" si="14"/>
        <v>0</v>
      </c>
      <c r="U46" s="15">
        <f t="shared" si="14"/>
        <v>0</v>
      </c>
      <c r="V46" s="16">
        <f t="shared" si="14"/>
        <v>7.496753889999999</v>
      </c>
      <c r="W46" s="14">
        <f t="shared" si="14"/>
        <v>3.6129999999999999E-3</v>
      </c>
      <c r="X46" s="15">
        <f t="shared" si="14"/>
        <v>0.22267719999999999</v>
      </c>
      <c r="Y46" s="15">
        <f t="shared" si="14"/>
        <v>0</v>
      </c>
      <c r="Z46" s="15">
        <f t="shared" si="14"/>
        <v>0</v>
      </c>
      <c r="AA46" s="16">
        <f t="shared" si="14"/>
        <v>0</v>
      </c>
      <c r="AB46" s="14">
        <f t="shared" si="14"/>
        <v>20.836710010000001</v>
      </c>
      <c r="AC46" s="15">
        <f t="shared" si="14"/>
        <v>1.6868175699999999</v>
      </c>
      <c r="AD46" s="15">
        <f t="shared" si="14"/>
        <v>0</v>
      </c>
      <c r="AE46" s="15">
        <f t="shared" si="14"/>
        <v>0</v>
      </c>
      <c r="AF46" s="16">
        <f t="shared" si="14"/>
        <v>39.885484242193549</v>
      </c>
      <c r="AG46" s="14">
        <f t="shared" si="14"/>
        <v>0</v>
      </c>
      <c r="AH46" s="15">
        <f t="shared" si="14"/>
        <v>0</v>
      </c>
      <c r="AI46" s="15">
        <f t="shared" ref="AI46:BK46" si="15">AI45+AI35</f>
        <v>0</v>
      </c>
      <c r="AJ46" s="15">
        <f t="shared" si="15"/>
        <v>0</v>
      </c>
      <c r="AK46" s="16">
        <f t="shared" si="15"/>
        <v>0</v>
      </c>
      <c r="AL46" s="14">
        <f t="shared" si="15"/>
        <v>8.2456281999999987</v>
      </c>
      <c r="AM46" s="15">
        <f t="shared" si="15"/>
        <v>0.33447945000000001</v>
      </c>
      <c r="AN46" s="15">
        <f t="shared" si="15"/>
        <v>0</v>
      </c>
      <c r="AO46" s="15">
        <f t="shared" si="15"/>
        <v>0</v>
      </c>
      <c r="AP46" s="16">
        <f t="shared" si="15"/>
        <v>6.3165925199999995</v>
      </c>
      <c r="AQ46" s="14">
        <f t="shared" si="15"/>
        <v>0</v>
      </c>
      <c r="AR46" s="15">
        <f t="shared" si="15"/>
        <v>0</v>
      </c>
      <c r="AS46" s="15">
        <f t="shared" si="15"/>
        <v>0</v>
      </c>
      <c r="AT46" s="15">
        <f t="shared" si="15"/>
        <v>0</v>
      </c>
      <c r="AU46" s="16">
        <f t="shared" si="15"/>
        <v>0</v>
      </c>
      <c r="AV46" s="14">
        <f t="shared" si="15"/>
        <v>424.38975733000001</v>
      </c>
      <c r="AW46" s="15">
        <f t="shared" si="15"/>
        <v>109.84793787574071</v>
      </c>
      <c r="AX46" s="15">
        <f t="shared" si="15"/>
        <v>0</v>
      </c>
      <c r="AY46" s="15">
        <f t="shared" si="15"/>
        <v>0</v>
      </c>
      <c r="AZ46" s="16">
        <f t="shared" si="15"/>
        <v>817.03137150999999</v>
      </c>
      <c r="BA46" s="14">
        <f t="shared" si="15"/>
        <v>0</v>
      </c>
      <c r="BB46" s="15">
        <f t="shared" si="15"/>
        <v>0</v>
      </c>
      <c r="BC46" s="15">
        <f t="shared" si="15"/>
        <v>0</v>
      </c>
      <c r="BD46" s="15">
        <f t="shared" si="15"/>
        <v>0</v>
      </c>
      <c r="BE46" s="16">
        <f t="shared" si="15"/>
        <v>0</v>
      </c>
      <c r="BF46" s="14">
        <f t="shared" si="15"/>
        <v>264.67856276999998</v>
      </c>
      <c r="BG46" s="15">
        <f t="shared" si="15"/>
        <v>29.674566229999996</v>
      </c>
      <c r="BH46" s="15">
        <f t="shared" si="15"/>
        <v>0</v>
      </c>
      <c r="BI46" s="15">
        <f t="shared" si="15"/>
        <v>0</v>
      </c>
      <c r="BJ46" s="16">
        <f t="shared" si="15"/>
        <v>244.87205240999998</v>
      </c>
      <c r="BK46" s="16">
        <f t="shared" si="15"/>
        <v>2179.4999985885152</v>
      </c>
    </row>
    <row r="47" spans="1:63" ht="15" customHeight="1" x14ac:dyDescent="0.25"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3"/>
    </row>
    <row r="48" spans="1:63" s="13" customFormat="1" x14ac:dyDescent="0.25">
      <c r="A48" s="54" t="s">
        <v>24</v>
      </c>
      <c r="B48" s="57" t="s">
        <v>25</v>
      </c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s="13" customFormat="1" x14ac:dyDescent="0.25">
      <c r="A49" s="54" t="s">
        <v>7</v>
      </c>
      <c r="B49" s="60" t="s">
        <v>26</v>
      </c>
      <c r="C49" s="9"/>
      <c r="D49" s="10"/>
      <c r="E49" s="10"/>
      <c r="F49" s="10"/>
      <c r="G49" s="11"/>
      <c r="H49" s="9"/>
      <c r="I49" s="10"/>
      <c r="J49" s="10"/>
      <c r="K49" s="10"/>
      <c r="L49" s="11"/>
      <c r="M49" s="9"/>
      <c r="N49" s="10"/>
      <c r="O49" s="10"/>
      <c r="P49" s="10"/>
      <c r="Q49" s="11"/>
      <c r="R49" s="9"/>
      <c r="S49" s="10"/>
      <c r="T49" s="10"/>
      <c r="U49" s="10"/>
      <c r="V49" s="11"/>
      <c r="W49" s="9"/>
      <c r="X49" s="10"/>
      <c r="Y49" s="10"/>
      <c r="Z49" s="10"/>
      <c r="AA49" s="11"/>
      <c r="AB49" s="9"/>
      <c r="AC49" s="10"/>
      <c r="AD49" s="10"/>
      <c r="AE49" s="10"/>
      <c r="AF49" s="11"/>
      <c r="AG49" s="9"/>
      <c r="AH49" s="10"/>
      <c r="AI49" s="10"/>
      <c r="AJ49" s="10"/>
      <c r="AK49" s="11"/>
      <c r="AL49" s="9"/>
      <c r="AM49" s="10"/>
      <c r="AN49" s="10"/>
      <c r="AO49" s="10"/>
      <c r="AP49" s="11"/>
      <c r="AQ49" s="9"/>
      <c r="AR49" s="10"/>
      <c r="AS49" s="10"/>
      <c r="AT49" s="10"/>
      <c r="AU49" s="11"/>
      <c r="AV49" s="9"/>
      <c r="AW49" s="10"/>
      <c r="AX49" s="10"/>
      <c r="AY49" s="10"/>
      <c r="AZ49" s="11"/>
      <c r="BA49" s="9"/>
      <c r="BB49" s="10"/>
      <c r="BC49" s="10"/>
      <c r="BD49" s="10"/>
      <c r="BE49" s="11"/>
      <c r="BF49" s="9"/>
      <c r="BG49" s="10"/>
      <c r="BH49" s="10"/>
      <c r="BI49" s="10"/>
      <c r="BJ49" s="11"/>
      <c r="BK49" s="12"/>
    </row>
    <row r="50" spans="1:64" s="13" customFormat="1" x14ac:dyDescent="0.25">
      <c r="A50" s="54"/>
      <c r="B50" s="68" t="s">
        <v>101</v>
      </c>
      <c r="C50" s="9">
        <v>0</v>
      </c>
      <c r="D50" s="10">
        <v>1.0382061536129032</v>
      </c>
      <c r="E50" s="10">
        <v>0</v>
      </c>
      <c r="F50" s="10">
        <v>0</v>
      </c>
      <c r="G50" s="11">
        <v>0</v>
      </c>
      <c r="H50" s="9">
        <v>8.4786097700000003</v>
      </c>
      <c r="I50" s="10">
        <v>0.50395230000000002</v>
      </c>
      <c r="J50" s="10">
        <v>0</v>
      </c>
      <c r="K50" s="10">
        <v>0</v>
      </c>
      <c r="L50" s="11">
        <v>8.1506121399999998</v>
      </c>
      <c r="M50" s="9">
        <v>0</v>
      </c>
      <c r="N50" s="10">
        <v>0</v>
      </c>
      <c r="O50" s="10">
        <v>0</v>
      </c>
      <c r="P50" s="10">
        <v>0</v>
      </c>
      <c r="Q50" s="11">
        <v>0</v>
      </c>
      <c r="R50" s="9">
        <v>5.1480881500000004</v>
      </c>
      <c r="S50" s="10">
        <v>1.6643000000000002E-2</v>
      </c>
      <c r="T50" s="10">
        <v>0</v>
      </c>
      <c r="U50" s="10">
        <v>0</v>
      </c>
      <c r="V50" s="11">
        <v>1.0861088400000001</v>
      </c>
      <c r="W50" s="9">
        <v>0</v>
      </c>
      <c r="X50" s="10">
        <v>0</v>
      </c>
      <c r="Y50" s="10">
        <v>0</v>
      </c>
      <c r="Z50" s="10">
        <v>0</v>
      </c>
      <c r="AA50" s="11">
        <v>0</v>
      </c>
      <c r="AB50" s="9">
        <v>2.8698116800000002</v>
      </c>
      <c r="AC50" s="10">
        <v>0.94892946</v>
      </c>
      <c r="AD50" s="10">
        <v>0</v>
      </c>
      <c r="AE50" s="10">
        <v>0</v>
      </c>
      <c r="AF50" s="11">
        <v>12.380208596580641</v>
      </c>
      <c r="AG50" s="9">
        <v>0</v>
      </c>
      <c r="AH50" s="10">
        <v>0</v>
      </c>
      <c r="AI50" s="10">
        <v>0</v>
      </c>
      <c r="AJ50" s="10">
        <v>0</v>
      </c>
      <c r="AK50" s="11">
        <v>0</v>
      </c>
      <c r="AL50" s="9">
        <v>0.87636776999999999</v>
      </c>
      <c r="AM50" s="10">
        <v>3.0506499999999998E-3</v>
      </c>
      <c r="AN50" s="10">
        <v>0</v>
      </c>
      <c r="AO50" s="10">
        <v>0</v>
      </c>
      <c r="AP50" s="11">
        <v>0.49267955000000002</v>
      </c>
      <c r="AQ50" s="9">
        <v>0</v>
      </c>
      <c r="AR50" s="10">
        <v>0</v>
      </c>
      <c r="AS50" s="10">
        <v>0</v>
      </c>
      <c r="AT50" s="10">
        <v>0</v>
      </c>
      <c r="AU50" s="11">
        <v>0</v>
      </c>
      <c r="AV50" s="9">
        <v>54.298022930000002</v>
      </c>
      <c r="AW50" s="10">
        <v>24.669291572775126</v>
      </c>
      <c r="AX50" s="10">
        <v>0</v>
      </c>
      <c r="AY50" s="10">
        <v>0</v>
      </c>
      <c r="AZ50" s="11">
        <v>248.95857601</v>
      </c>
      <c r="BA50" s="9">
        <v>0</v>
      </c>
      <c r="BB50" s="10">
        <v>0</v>
      </c>
      <c r="BC50" s="10">
        <v>0</v>
      </c>
      <c r="BD50" s="10">
        <v>0</v>
      </c>
      <c r="BE50" s="11">
        <v>0</v>
      </c>
      <c r="BF50" s="9">
        <v>37.013914380000003</v>
      </c>
      <c r="BG50" s="10">
        <v>11.3537505</v>
      </c>
      <c r="BH50" s="10">
        <v>0</v>
      </c>
      <c r="BI50" s="10">
        <v>0</v>
      </c>
      <c r="BJ50" s="11">
        <v>95.694536630000002</v>
      </c>
      <c r="BK50" s="12">
        <f>SUM(C50:BJ50)</f>
        <v>513.98136008296865</v>
      </c>
    </row>
    <row r="51" spans="1:64" s="13" customFormat="1" x14ac:dyDescent="0.25">
      <c r="A51" s="54"/>
      <c r="B51" s="68"/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</row>
    <row r="52" spans="1:64" s="18" customFormat="1" x14ac:dyDescent="0.25">
      <c r="A52" s="54"/>
      <c r="B52" s="60" t="s">
        <v>27</v>
      </c>
      <c r="C52" s="14">
        <f>SUM(C50:C51)</f>
        <v>0</v>
      </c>
      <c r="D52" s="14">
        <f t="shared" ref="D52:BK52" si="16">SUM(D50:D51)</f>
        <v>1.0382061536129032</v>
      </c>
      <c r="E52" s="14">
        <f t="shared" si="16"/>
        <v>0</v>
      </c>
      <c r="F52" s="14">
        <f t="shared" si="16"/>
        <v>0</v>
      </c>
      <c r="G52" s="14">
        <f t="shared" si="16"/>
        <v>0</v>
      </c>
      <c r="H52" s="14">
        <f t="shared" si="16"/>
        <v>8.4786097700000003</v>
      </c>
      <c r="I52" s="14">
        <f t="shared" si="16"/>
        <v>0.50395230000000002</v>
      </c>
      <c r="J52" s="14">
        <f t="shared" si="16"/>
        <v>0</v>
      </c>
      <c r="K52" s="14">
        <f t="shared" si="16"/>
        <v>0</v>
      </c>
      <c r="L52" s="14">
        <f t="shared" si="16"/>
        <v>8.1506121399999998</v>
      </c>
      <c r="M52" s="14">
        <f t="shared" si="16"/>
        <v>0</v>
      </c>
      <c r="N52" s="14">
        <f t="shared" si="16"/>
        <v>0</v>
      </c>
      <c r="O52" s="14">
        <f t="shared" si="16"/>
        <v>0</v>
      </c>
      <c r="P52" s="14">
        <f t="shared" si="16"/>
        <v>0</v>
      </c>
      <c r="Q52" s="14">
        <f t="shared" si="16"/>
        <v>0</v>
      </c>
      <c r="R52" s="14">
        <f t="shared" si="16"/>
        <v>5.1480881500000004</v>
      </c>
      <c r="S52" s="14">
        <f t="shared" si="16"/>
        <v>1.6643000000000002E-2</v>
      </c>
      <c r="T52" s="14">
        <f t="shared" si="16"/>
        <v>0</v>
      </c>
      <c r="U52" s="14">
        <f t="shared" si="16"/>
        <v>0</v>
      </c>
      <c r="V52" s="14">
        <f t="shared" si="16"/>
        <v>1.0861088400000001</v>
      </c>
      <c r="W52" s="14">
        <f t="shared" si="16"/>
        <v>0</v>
      </c>
      <c r="X52" s="14">
        <f t="shared" si="16"/>
        <v>0</v>
      </c>
      <c r="Y52" s="14">
        <f t="shared" si="16"/>
        <v>0</v>
      </c>
      <c r="Z52" s="14">
        <f t="shared" si="16"/>
        <v>0</v>
      </c>
      <c r="AA52" s="14">
        <f t="shared" si="16"/>
        <v>0</v>
      </c>
      <c r="AB52" s="14">
        <f t="shared" si="16"/>
        <v>2.8698116800000002</v>
      </c>
      <c r="AC52" s="14">
        <f t="shared" si="16"/>
        <v>0.94892946</v>
      </c>
      <c r="AD52" s="14">
        <f t="shared" si="16"/>
        <v>0</v>
      </c>
      <c r="AE52" s="14">
        <f t="shared" si="16"/>
        <v>0</v>
      </c>
      <c r="AF52" s="14">
        <f t="shared" si="16"/>
        <v>12.380208596580641</v>
      </c>
      <c r="AG52" s="14">
        <f t="shared" si="16"/>
        <v>0</v>
      </c>
      <c r="AH52" s="14">
        <f t="shared" si="16"/>
        <v>0</v>
      </c>
      <c r="AI52" s="14">
        <f t="shared" si="16"/>
        <v>0</v>
      </c>
      <c r="AJ52" s="14">
        <f t="shared" si="16"/>
        <v>0</v>
      </c>
      <c r="AK52" s="14">
        <f t="shared" si="16"/>
        <v>0</v>
      </c>
      <c r="AL52" s="14">
        <f t="shared" si="16"/>
        <v>0.87636776999999999</v>
      </c>
      <c r="AM52" s="14">
        <f t="shared" si="16"/>
        <v>3.0506499999999998E-3</v>
      </c>
      <c r="AN52" s="14">
        <f t="shared" si="16"/>
        <v>0</v>
      </c>
      <c r="AO52" s="14">
        <f t="shared" si="16"/>
        <v>0</v>
      </c>
      <c r="AP52" s="14">
        <f t="shared" si="16"/>
        <v>0.49267955000000002</v>
      </c>
      <c r="AQ52" s="14">
        <f t="shared" si="16"/>
        <v>0</v>
      </c>
      <c r="AR52" s="14">
        <f t="shared" si="16"/>
        <v>0</v>
      </c>
      <c r="AS52" s="14">
        <f t="shared" si="16"/>
        <v>0</v>
      </c>
      <c r="AT52" s="14">
        <f t="shared" si="16"/>
        <v>0</v>
      </c>
      <c r="AU52" s="14">
        <f t="shared" si="16"/>
        <v>0</v>
      </c>
      <c r="AV52" s="14">
        <f t="shared" si="16"/>
        <v>54.298022930000002</v>
      </c>
      <c r="AW52" s="14">
        <f t="shared" si="16"/>
        <v>24.669291572775126</v>
      </c>
      <c r="AX52" s="14">
        <f t="shared" si="16"/>
        <v>0</v>
      </c>
      <c r="AY52" s="14">
        <f t="shared" si="16"/>
        <v>0</v>
      </c>
      <c r="AZ52" s="14">
        <f t="shared" si="16"/>
        <v>248.95857601</v>
      </c>
      <c r="BA52" s="14">
        <f t="shared" si="16"/>
        <v>0</v>
      </c>
      <c r="BB52" s="14">
        <f t="shared" si="16"/>
        <v>0</v>
      </c>
      <c r="BC52" s="14">
        <f t="shared" si="16"/>
        <v>0</v>
      </c>
      <c r="BD52" s="14">
        <f t="shared" si="16"/>
        <v>0</v>
      </c>
      <c r="BE52" s="14">
        <f t="shared" si="16"/>
        <v>0</v>
      </c>
      <c r="BF52" s="14">
        <f t="shared" si="16"/>
        <v>37.013914380000003</v>
      </c>
      <c r="BG52" s="14">
        <f t="shared" si="16"/>
        <v>11.3537505</v>
      </c>
      <c r="BH52" s="14">
        <f t="shared" si="16"/>
        <v>0</v>
      </c>
      <c r="BI52" s="14">
        <f t="shared" si="16"/>
        <v>0</v>
      </c>
      <c r="BJ52" s="14">
        <f t="shared" si="16"/>
        <v>95.694536630000002</v>
      </c>
      <c r="BK52" s="17">
        <f t="shared" si="16"/>
        <v>513.98136008296865</v>
      </c>
    </row>
    <row r="53" spans="1:64" ht="15" customHeight="1" x14ac:dyDescent="0.25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3"/>
    </row>
    <row r="54" spans="1:64" s="13" customFormat="1" x14ac:dyDescent="0.25">
      <c r="A54" s="54" t="s">
        <v>38</v>
      </c>
      <c r="B54" s="8" t="s">
        <v>39</v>
      </c>
      <c r="C54" s="19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1"/>
    </row>
    <row r="55" spans="1:64" s="13" customFormat="1" x14ac:dyDescent="0.25">
      <c r="A55" s="54" t="s">
        <v>7</v>
      </c>
      <c r="B55" s="69" t="s">
        <v>40</v>
      </c>
      <c r="C55" s="19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1"/>
    </row>
    <row r="56" spans="1:64" s="13" customFormat="1" x14ac:dyDescent="0.25">
      <c r="A56" s="54"/>
      <c r="B56" s="59"/>
      <c r="C56" s="9"/>
      <c r="D56" s="10"/>
      <c r="E56" s="10"/>
      <c r="F56" s="10"/>
      <c r="G56" s="11"/>
      <c r="H56" s="9"/>
      <c r="I56" s="10"/>
      <c r="J56" s="10"/>
      <c r="K56" s="10"/>
      <c r="L56" s="11"/>
      <c r="M56" s="9"/>
      <c r="N56" s="10"/>
      <c r="O56" s="10"/>
      <c r="P56" s="10"/>
      <c r="Q56" s="11"/>
      <c r="R56" s="9"/>
      <c r="S56" s="10"/>
      <c r="T56" s="10"/>
      <c r="U56" s="10"/>
      <c r="V56" s="11"/>
      <c r="W56" s="9"/>
      <c r="X56" s="10"/>
      <c r="Y56" s="10"/>
      <c r="Z56" s="10"/>
      <c r="AA56" s="11"/>
      <c r="AB56" s="9"/>
      <c r="AC56" s="10"/>
      <c r="AD56" s="10"/>
      <c r="AE56" s="10"/>
      <c r="AF56" s="11"/>
      <c r="AG56" s="9"/>
      <c r="AH56" s="10"/>
      <c r="AI56" s="10"/>
      <c r="AJ56" s="10"/>
      <c r="AK56" s="11"/>
      <c r="AL56" s="9"/>
      <c r="AM56" s="10"/>
      <c r="AN56" s="10"/>
      <c r="AO56" s="10"/>
      <c r="AP56" s="11"/>
      <c r="AQ56" s="9"/>
      <c r="AR56" s="10"/>
      <c r="AS56" s="10"/>
      <c r="AT56" s="10"/>
      <c r="AU56" s="11"/>
      <c r="AV56" s="9"/>
      <c r="AW56" s="10"/>
      <c r="AX56" s="10"/>
      <c r="AY56" s="10"/>
      <c r="AZ56" s="11"/>
      <c r="BA56" s="9"/>
      <c r="BB56" s="10"/>
      <c r="BC56" s="10"/>
      <c r="BD56" s="10"/>
      <c r="BE56" s="11"/>
      <c r="BF56" s="9"/>
      <c r="BG56" s="10"/>
      <c r="BH56" s="10"/>
      <c r="BI56" s="10"/>
      <c r="BJ56" s="11"/>
      <c r="BK56" s="12">
        <f>SUM(C56:BJ56)</f>
        <v>0</v>
      </c>
    </row>
    <row r="57" spans="1:64" s="18" customFormat="1" x14ac:dyDescent="0.25">
      <c r="A57" s="54"/>
      <c r="B57" s="60" t="s">
        <v>9</v>
      </c>
      <c r="C57" s="14">
        <f>SUM(C56)</f>
        <v>0</v>
      </c>
      <c r="D57" s="14">
        <f t="shared" ref="D57:BJ57" si="17">SUM(D56)</f>
        <v>0</v>
      </c>
      <c r="E57" s="14">
        <f t="shared" si="17"/>
        <v>0</v>
      </c>
      <c r="F57" s="14">
        <f t="shared" si="17"/>
        <v>0</v>
      </c>
      <c r="G57" s="14">
        <f t="shared" si="17"/>
        <v>0</v>
      </c>
      <c r="H57" s="14">
        <f t="shared" si="17"/>
        <v>0</v>
      </c>
      <c r="I57" s="14">
        <f t="shared" si="17"/>
        <v>0</v>
      </c>
      <c r="J57" s="14">
        <f t="shared" si="17"/>
        <v>0</v>
      </c>
      <c r="K57" s="14">
        <f t="shared" si="17"/>
        <v>0</v>
      </c>
      <c r="L57" s="14">
        <f t="shared" si="17"/>
        <v>0</v>
      </c>
      <c r="M57" s="14">
        <f t="shared" si="17"/>
        <v>0</v>
      </c>
      <c r="N57" s="14">
        <f t="shared" si="17"/>
        <v>0</v>
      </c>
      <c r="O57" s="14">
        <f t="shared" si="17"/>
        <v>0</v>
      </c>
      <c r="P57" s="14">
        <f t="shared" si="17"/>
        <v>0</v>
      </c>
      <c r="Q57" s="14">
        <f t="shared" si="17"/>
        <v>0</v>
      </c>
      <c r="R57" s="14">
        <f t="shared" si="17"/>
        <v>0</v>
      </c>
      <c r="S57" s="14">
        <f t="shared" si="17"/>
        <v>0</v>
      </c>
      <c r="T57" s="14">
        <f t="shared" si="17"/>
        <v>0</v>
      </c>
      <c r="U57" s="14">
        <f t="shared" si="17"/>
        <v>0</v>
      </c>
      <c r="V57" s="14">
        <f t="shared" si="17"/>
        <v>0</v>
      </c>
      <c r="W57" s="14">
        <f t="shared" si="17"/>
        <v>0</v>
      </c>
      <c r="X57" s="14">
        <f t="shared" si="17"/>
        <v>0</v>
      </c>
      <c r="Y57" s="14">
        <f t="shared" si="17"/>
        <v>0</v>
      </c>
      <c r="Z57" s="14">
        <f t="shared" si="17"/>
        <v>0</v>
      </c>
      <c r="AA57" s="14">
        <f t="shared" si="17"/>
        <v>0</v>
      </c>
      <c r="AB57" s="14">
        <f t="shared" si="17"/>
        <v>0</v>
      </c>
      <c r="AC57" s="14">
        <f t="shared" si="17"/>
        <v>0</v>
      </c>
      <c r="AD57" s="14">
        <f t="shared" si="17"/>
        <v>0</v>
      </c>
      <c r="AE57" s="14">
        <f t="shared" si="17"/>
        <v>0</v>
      </c>
      <c r="AF57" s="14">
        <f t="shared" si="17"/>
        <v>0</v>
      </c>
      <c r="AG57" s="14">
        <f t="shared" si="17"/>
        <v>0</v>
      </c>
      <c r="AH57" s="14">
        <f t="shared" si="17"/>
        <v>0</v>
      </c>
      <c r="AI57" s="14">
        <f t="shared" si="17"/>
        <v>0</v>
      </c>
      <c r="AJ57" s="14">
        <f t="shared" si="17"/>
        <v>0</v>
      </c>
      <c r="AK57" s="14">
        <f t="shared" si="17"/>
        <v>0</v>
      </c>
      <c r="AL57" s="14">
        <f t="shared" si="17"/>
        <v>0</v>
      </c>
      <c r="AM57" s="14">
        <f t="shared" si="17"/>
        <v>0</v>
      </c>
      <c r="AN57" s="14">
        <f t="shared" si="17"/>
        <v>0</v>
      </c>
      <c r="AO57" s="14">
        <f t="shared" si="17"/>
        <v>0</v>
      </c>
      <c r="AP57" s="14">
        <f t="shared" si="17"/>
        <v>0</v>
      </c>
      <c r="AQ57" s="14">
        <f t="shared" si="17"/>
        <v>0</v>
      </c>
      <c r="AR57" s="14">
        <f t="shared" si="17"/>
        <v>0</v>
      </c>
      <c r="AS57" s="14">
        <f t="shared" si="17"/>
        <v>0</v>
      </c>
      <c r="AT57" s="14">
        <f t="shared" si="17"/>
        <v>0</v>
      </c>
      <c r="AU57" s="14">
        <f t="shared" si="17"/>
        <v>0</v>
      </c>
      <c r="AV57" s="14">
        <f t="shared" si="17"/>
        <v>0</v>
      </c>
      <c r="AW57" s="14">
        <f t="shared" si="17"/>
        <v>0</v>
      </c>
      <c r="AX57" s="14">
        <f t="shared" si="17"/>
        <v>0</v>
      </c>
      <c r="AY57" s="14">
        <f t="shared" si="17"/>
        <v>0</v>
      </c>
      <c r="AZ57" s="14">
        <f t="shared" si="17"/>
        <v>0</v>
      </c>
      <c r="BA57" s="14">
        <f t="shared" si="17"/>
        <v>0</v>
      </c>
      <c r="BB57" s="14">
        <f t="shared" si="17"/>
        <v>0</v>
      </c>
      <c r="BC57" s="14">
        <f t="shared" si="17"/>
        <v>0</v>
      </c>
      <c r="BD57" s="14">
        <f t="shared" si="17"/>
        <v>0</v>
      </c>
      <c r="BE57" s="14">
        <f t="shared" si="17"/>
        <v>0</v>
      </c>
      <c r="BF57" s="14">
        <f t="shared" si="17"/>
        <v>0</v>
      </c>
      <c r="BG57" s="14">
        <f t="shared" si="17"/>
        <v>0</v>
      </c>
      <c r="BH57" s="14">
        <f t="shared" si="17"/>
        <v>0</v>
      </c>
      <c r="BI57" s="14">
        <f t="shared" si="17"/>
        <v>0</v>
      </c>
      <c r="BJ57" s="14">
        <f t="shared" si="17"/>
        <v>0</v>
      </c>
      <c r="BK57" s="17">
        <f>SUM(BK56)</f>
        <v>0</v>
      </c>
    </row>
    <row r="58" spans="1:64" s="13" customFormat="1" x14ac:dyDescent="0.25">
      <c r="A58" s="54" t="s">
        <v>10</v>
      </c>
      <c r="B58" s="64" t="s">
        <v>41</v>
      </c>
      <c r="C58" s="19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1"/>
    </row>
    <row r="59" spans="1:64" s="13" customFormat="1" x14ac:dyDescent="0.25">
      <c r="A59" s="54"/>
      <c r="B59" s="59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 t="shared" ref="BK59" si="18">SUM(C59:BJ59)</f>
        <v>0</v>
      </c>
    </row>
    <row r="60" spans="1:64" s="18" customFormat="1" x14ac:dyDescent="0.25">
      <c r="A60" s="54"/>
      <c r="B60" s="60" t="s">
        <v>12</v>
      </c>
      <c r="C60" s="14">
        <f t="shared" ref="C60:AH60" si="19">SUM(C59:C59)</f>
        <v>0</v>
      </c>
      <c r="D60" s="15">
        <f t="shared" si="19"/>
        <v>0</v>
      </c>
      <c r="E60" s="15">
        <f t="shared" si="19"/>
        <v>0</v>
      </c>
      <c r="F60" s="15">
        <f t="shared" si="19"/>
        <v>0</v>
      </c>
      <c r="G60" s="16">
        <f t="shared" si="19"/>
        <v>0</v>
      </c>
      <c r="H60" s="14">
        <f t="shared" si="19"/>
        <v>0</v>
      </c>
      <c r="I60" s="15">
        <f t="shared" si="19"/>
        <v>0</v>
      </c>
      <c r="J60" s="15">
        <f t="shared" si="19"/>
        <v>0</v>
      </c>
      <c r="K60" s="15">
        <f t="shared" si="19"/>
        <v>0</v>
      </c>
      <c r="L60" s="16">
        <f t="shared" si="19"/>
        <v>0</v>
      </c>
      <c r="M60" s="14">
        <f t="shared" si="19"/>
        <v>0</v>
      </c>
      <c r="N60" s="15">
        <f t="shared" si="19"/>
        <v>0</v>
      </c>
      <c r="O60" s="15">
        <f t="shared" si="19"/>
        <v>0</v>
      </c>
      <c r="P60" s="15">
        <f t="shared" si="19"/>
        <v>0</v>
      </c>
      <c r="Q60" s="16">
        <f t="shared" si="19"/>
        <v>0</v>
      </c>
      <c r="R60" s="14">
        <f t="shared" si="19"/>
        <v>0</v>
      </c>
      <c r="S60" s="15">
        <f t="shared" si="19"/>
        <v>0</v>
      </c>
      <c r="T60" s="15">
        <f t="shared" si="19"/>
        <v>0</v>
      </c>
      <c r="U60" s="15">
        <f t="shared" si="19"/>
        <v>0</v>
      </c>
      <c r="V60" s="16">
        <f t="shared" si="19"/>
        <v>0</v>
      </c>
      <c r="W60" s="14">
        <f t="shared" si="19"/>
        <v>0</v>
      </c>
      <c r="X60" s="15">
        <f t="shared" si="19"/>
        <v>0</v>
      </c>
      <c r="Y60" s="15">
        <f t="shared" si="19"/>
        <v>0</v>
      </c>
      <c r="Z60" s="15">
        <f t="shared" si="19"/>
        <v>0</v>
      </c>
      <c r="AA60" s="16">
        <f t="shared" si="19"/>
        <v>0</v>
      </c>
      <c r="AB60" s="14">
        <f t="shared" si="19"/>
        <v>0</v>
      </c>
      <c r="AC60" s="15">
        <f t="shared" si="19"/>
        <v>0</v>
      </c>
      <c r="AD60" s="15">
        <f t="shared" si="19"/>
        <v>0</v>
      </c>
      <c r="AE60" s="15">
        <f t="shared" si="19"/>
        <v>0</v>
      </c>
      <c r="AF60" s="16">
        <f t="shared" si="19"/>
        <v>0</v>
      </c>
      <c r="AG60" s="14">
        <f t="shared" si="19"/>
        <v>0</v>
      </c>
      <c r="AH60" s="15">
        <f t="shared" si="19"/>
        <v>0</v>
      </c>
      <c r="AI60" s="15">
        <f t="shared" ref="AI60:BK60" si="20">SUM(AI59:AI59)</f>
        <v>0</v>
      </c>
      <c r="AJ60" s="15">
        <f t="shared" si="20"/>
        <v>0</v>
      </c>
      <c r="AK60" s="16">
        <f t="shared" si="20"/>
        <v>0</v>
      </c>
      <c r="AL60" s="14">
        <f t="shared" si="20"/>
        <v>0</v>
      </c>
      <c r="AM60" s="15">
        <f t="shared" si="20"/>
        <v>0</v>
      </c>
      <c r="AN60" s="15">
        <f t="shared" si="20"/>
        <v>0</v>
      </c>
      <c r="AO60" s="15">
        <f t="shared" si="20"/>
        <v>0</v>
      </c>
      <c r="AP60" s="16">
        <f t="shared" si="20"/>
        <v>0</v>
      </c>
      <c r="AQ60" s="14">
        <f t="shared" si="20"/>
        <v>0</v>
      </c>
      <c r="AR60" s="15">
        <f t="shared" si="20"/>
        <v>0</v>
      </c>
      <c r="AS60" s="15">
        <f t="shared" si="20"/>
        <v>0</v>
      </c>
      <c r="AT60" s="15">
        <f t="shared" si="20"/>
        <v>0</v>
      </c>
      <c r="AU60" s="16">
        <f t="shared" si="20"/>
        <v>0</v>
      </c>
      <c r="AV60" s="14">
        <f t="shared" si="20"/>
        <v>0</v>
      </c>
      <c r="AW60" s="15">
        <f t="shared" si="20"/>
        <v>0</v>
      </c>
      <c r="AX60" s="15">
        <f t="shared" si="20"/>
        <v>0</v>
      </c>
      <c r="AY60" s="15">
        <f t="shared" si="20"/>
        <v>0</v>
      </c>
      <c r="AZ60" s="16">
        <f t="shared" si="20"/>
        <v>0</v>
      </c>
      <c r="BA60" s="14">
        <f t="shared" si="20"/>
        <v>0</v>
      </c>
      <c r="BB60" s="15">
        <f t="shared" si="20"/>
        <v>0</v>
      </c>
      <c r="BC60" s="15">
        <f t="shared" si="20"/>
        <v>0</v>
      </c>
      <c r="BD60" s="15">
        <f t="shared" si="20"/>
        <v>0</v>
      </c>
      <c r="BE60" s="16">
        <f t="shared" si="20"/>
        <v>0</v>
      </c>
      <c r="BF60" s="14">
        <f t="shared" si="20"/>
        <v>0</v>
      </c>
      <c r="BG60" s="15">
        <f t="shared" si="20"/>
        <v>0</v>
      </c>
      <c r="BH60" s="15">
        <f t="shared" si="20"/>
        <v>0</v>
      </c>
      <c r="BI60" s="15">
        <f t="shared" si="20"/>
        <v>0</v>
      </c>
      <c r="BJ60" s="16">
        <f t="shared" si="20"/>
        <v>0</v>
      </c>
      <c r="BK60" s="16">
        <f t="shared" si="20"/>
        <v>0</v>
      </c>
    </row>
    <row r="61" spans="1:64" s="18" customFormat="1" x14ac:dyDescent="0.25">
      <c r="A61" s="54"/>
      <c r="B61" s="70" t="s">
        <v>23</v>
      </c>
      <c r="C61" s="14">
        <f t="shared" ref="C61:AH61" si="21">C60+C57</f>
        <v>0</v>
      </c>
      <c r="D61" s="15">
        <f t="shared" si="21"/>
        <v>0</v>
      </c>
      <c r="E61" s="15">
        <f t="shared" si="21"/>
        <v>0</v>
      </c>
      <c r="F61" s="15">
        <f t="shared" si="21"/>
        <v>0</v>
      </c>
      <c r="G61" s="16">
        <f t="shared" si="21"/>
        <v>0</v>
      </c>
      <c r="H61" s="14">
        <f t="shared" si="21"/>
        <v>0</v>
      </c>
      <c r="I61" s="15">
        <f t="shared" si="21"/>
        <v>0</v>
      </c>
      <c r="J61" s="15">
        <f t="shared" si="21"/>
        <v>0</v>
      </c>
      <c r="K61" s="15">
        <f t="shared" si="21"/>
        <v>0</v>
      </c>
      <c r="L61" s="16">
        <f t="shared" si="21"/>
        <v>0</v>
      </c>
      <c r="M61" s="14">
        <f t="shared" si="21"/>
        <v>0</v>
      </c>
      <c r="N61" s="15">
        <f t="shared" si="21"/>
        <v>0</v>
      </c>
      <c r="O61" s="15">
        <f t="shared" si="21"/>
        <v>0</v>
      </c>
      <c r="P61" s="15">
        <f t="shared" si="21"/>
        <v>0</v>
      </c>
      <c r="Q61" s="16">
        <f t="shared" si="21"/>
        <v>0</v>
      </c>
      <c r="R61" s="14">
        <f t="shared" si="21"/>
        <v>0</v>
      </c>
      <c r="S61" s="15">
        <f t="shared" si="21"/>
        <v>0</v>
      </c>
      <c r="T61" s="15">
        <f t="shared" si="21"/>
        <v>0</v>
      </c>
      <c r="U61" s="15">
        <f t="shared" si="21"/>
        <v>0</v>
      </c>
      <c r="V61" s="16">
        <f t="shared" si="21"/>
        <v>0</v>
      </c>
      <c r="W61" s="14">
        <f t="shared" si="21"/>
        <v>0</v>
      </c>
      <c r="X61" s="15">
        <f t="shared" si="21"/>
        <v>0</v>
      </c>
      <c r="Y61" s="15">
        <f t="shared" si="21"/>
        <v>0</v>
      </c>
      <c r="Z61" s="15">
        <f t="shared" si="21"/>
        <v>0</v>
      </c>
      <c r="AA61" s="16">
        <f t="shared" si="21"/>
        <v>0</v>
      </c>
      <c r="AB61" s="14">
        <f t="shared" si="21"/>
        <v>0</v>
      </c>
      <c r="AC61" s="15">
        <f t="shared" si="21"/>
        <v>0</v>
      </c>
      <c r="AD61" s="15">
        <f t="shared" si="21"/>
        <v>0</v>
      </c>
      <c r="AE61" s="15">
        <f t="shared" si="21"/>
        <v>0</v>
      </c>
      <c r="AF61" s="16">
        <f t="shared" si="21"/>
        <v>0</v>
      </c>
      <c r="AG61" s="14">
        <f t="shared" si="21"/>
        <v>0</v>
      </c>
      <c r="AH61" s="15">
        <f t="shared" si="21"/>
        <v>0</v>
      </c>
      <c r="AI61" s="15">
        <f t="shared" ref="AI61:BK61" si="22">AI60+AI57</f>
        <v>0</v>
      </c>
      <c r="AJ61" s="15">
        <f t="shared" si="22"/>
        <v>0</v>
      </c>
      <c r="AK61" s="16">
        <f t="shared" si="22"/>
        <v>0</v>
      </c>
      <c r="AL61" s="14">
        <f t="shared" si="22"/>
        <v>0</v>
      </c>
      <c r="AM61" s="15">
        <f t="shared" si="22"/>
        <v>0</v>
      </c>
      <c r="AN61" s="15">
        <f t="shared" si="22"/>
        <v>0</v>
      </c>
      <c r="AO61" s="15">
        <f t="shared" si="22"/>
        <v>0</v>
      </c>
      <c r="AP61" s="16">
        <f t="shared" si="22"/>
        <v>0</v>
      </c>
      <c r="AQ61" s="14">
        <f t="shared" si="22"/>
        <v>0</v>
      </c>
      <c r="AR61" s="15">
        <f t="shared" si="22"/>
        <v>0</v>
      </c>
      <c r="AS61" s="15">
        <f t="shared" si="22"/>
        <v>0</v>
      </c>
      <c r="AT61" s="15">
        <f t="shared" si="22"/>
        <v>0</v>
      </c>
      <c r="AU61" s="16">
        <f t="shared" si="22"/>
        <v>0</v>
      </c>
      <c r="AV61" s="14">
        <f t="shared" si="22"/>
        <v>0</v>
      </c>
      <c r="AW61" s="15">
        <f t="shared" si="22"/>
        <v>0</v>
      </c>
      <c r="AX61" s="15">
        <f t="shared" si="22"/>
        <v>0</v>
      </c>
      <c r="AY61" s="15">
        <f t="shared" si="22"/>
        <v>0</v>
      </c>
      <c r="AZ61" s="16">
        <f t="shared" si="22"/>
        <v>0</v>
      </c>
      <c r="BA61" s="14">
        <f t="shared" si="22"/>
        <v>0</v>
      </c>
      <c r="BB61" s="15">
        <f t="shared" si="22"/>
        <v>0</v>
      </c>
      <c r="BC61" s="15">
        <f t="shared" si="22"/>
        <v>0</v>
      </c>
      <c r="BD61" s="15">
        <f t="shared" si="22"/>
        <v>0</v>
      </c>
      <c r="BE61" s="16">
        <f t="shared" si="22"/>
        <v>0</v>
      </c>
      <c r="BF61" s="14">
        <f t="shared" si="22"/>
        <v>0</v>
      </c>
      <c r="BG61" s="15">
        <f t="shared" si="22"/>
        <v>0</v>
      </c>
      <c r="BH61" s="15">
        <f t="shared" si="22"/>
        <v>0</v>
      </c>
      <c r="BI61" s="15">
        <f t="shared" si="22"/>
        <v>0</v>
      </c>
      <c r="BJ61" s="16">
        <f t="shared" si="22"/>
        <v>0</v>
      </c>
      <c r="BK61" s="16">
        <f t="shared" si="22"/>
        <v>0</v>
      </c>
      <c r="BL61" s="28"/>
    </row>
    <row r="62" spans="1:64" s="13" customFormat="1" x14ac:dyDescent="0.25">
      <c r="A62" s="54"/>
      <c r="B62" s="70"/>
      <c r="C62" s="19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1"/>
    </row>
    <row r="63" spans="1:64" s="13" customFormat="1" x14ac:dyDescent="0.25">
      <c r="A63" s="54" t="s">
        <v>42</v>
      </c>
      <c r="B63" s="8" t="s">
        <v>43</v>
      </c>
      <c r="C63" s="19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1"/>
    </row>
    <row r="64" spans="1:64" s="13" customFormat="1" x14ac:dyDescent="0.25">
      <c r="A64" s="54" t="s">
        <v>7</v>
      </c>
      <c r="B64" s="69" t="s">
        <v>44</v>
      </c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1"/>
    </row>
    <row r="65" spans="1:65" s="26" customFormat="1" x14ac:dyDescent="0.25">
      <c r="A65" s="55"/>
      <c r="B65" s="68" t="s">
        <v>33</v>
      </c>
      <c r="C65" s="23">
        <v>0</v>
      </c>
      <c r="D65" s="24">
        <v>0</v>
      </c>
      <c r="E65" s="24">
        <v>0</v>
      </c>
      <c r="F65" s="24">
        <v>0</v>
      </c>
      <c r="G65" s="25">
        <v>0</v>
      </c>
      <c r="H65" s="23">
        <v>0</v>
      </c>
      <c r="I65" s="24">
        <v>0</v>
      </c>
      <c r="J65" s="24">
        <v>0</v>
      </c>
      <c r="K65" s="24">
        <v>0</v>
      </c>
      <c r="L65" s="25">
        <v>0</v>
      </c>
      <c r="M65" s="23">
        <v>0</v>
      </c>
      <c r="N65" s="24">
        <v>0</v>
      </c>
      <c r="O65" s="24">
        <v>0</v>
      </c>
      <c r="P65" s="24">
        <v>0</v>
      </c>
      <c r="Q65" s="25">
        <v>0</v>
      </c>
      <c r="R65" s="23">
        <v>0</v>
      </c>
      <c r="S65" s="24">
        <v>0</v>
      </c>
      <c r="T65" s="24">
        <v>0</v>
      </c>
      <c r="U65" s="24">
        <v>0</v>
      </c>
      <c r="V65" s="25">
        <v>0</v>
      </c>
      <c r="W65" s="23">
        <v>0</v>
      </c>
      <c r="X65" s="24">
        <v>0</v>
      </c>
      <c r="Y65" s="24">
        <v>0</v>
      </c>
      <c r="Z65" s="24">
        <v>0</v>
      </c>
      <c r="AA65" s="25">
        <v>0</v>
      </c>
      <c r="AB65" s="23">
        <v>0</v>
      </c>
      <c r="AC65" s="24">
        <v>0</v>
      </c>
      <c r="AD65" s="24">
        <v>0</v>
      </c>
      <c r="AE65" s="24">
        <v>0</v>
      </c>
      <c r="AF65" s="25">
        <v>0</v>
      </c>
      <c r="AG65" s="23">
        <v>0</v>
      </c>
      <c r="AH65" s="24">
        <v>0</v>
      </c>
      <c r="AI65" s="24">
        <v>0</v>
      </c>
      <c r="AJ65" s="24">
        <v>0</v>
      </c>
      <c r="AK65" s="25">
        <v>0</v>
      </c>
      <c r="AL65" s="23">
        <v>0</v>
      </c>
      <c r="AM65" s="24">
        <v>0</v>
      </c>
      <c r="AN65" s="24">
        <v>0</v>
      </c>
      <c r="AO65" s="24">
        <v>0</v>
      </c>
      <c r="AP65" s="25">
        <v>0</v>
      </c>
      <c r="AQ65" s="23">
        <v>0</v>
      </c>
      <c r="AR65" s="24">
        <v>0</v>
      </c>
      <c r="AS65" s="24">
        <v>0</v>
      </c>
      <c r="AT65" s="24">
        <v>0</v>
      </c>
      <c r="AU65" s="25">
        <v>0</v>
      </c>
      <c r="AV65" s="23">
        <v>0</v>
      </c>
      <c r="AW65" s="24">
        <v>0</v>
      </c>
      <c r="AX65" s="24">
        <v>0</v>
      </c>
      <c r="AY65" s="24">
        <v>0</v>
      </c>
      <c r="AZ65" s="25">
        <v>0</v>
      </c>
      <c r="BA65" s="23">
        <v>0</v>
      </c>
      <c r="BB65" s="24">
        <v>0</v>
      </c>
      <c r="BC65" s="24">
        <v>0</v>
      </c>
      <c r="BD65" s="24">
        <v>0</v>
      </c>
      <c r="BE65" s="25">
        <v>0</v>
      </c>
      <c r="BF65" s="23">
        <v>0</v>
      </c>
      <c r="BG65" s="24">
        <v>0</v>
      </c>
      <c r="BH65" s="24">
        <v>0</v>
      </c>
      <c r="BI65" s="24">
        <v>0</v>
      </c>
      <c r="BJ65" s="25">
        <v>0</v>
      </c>
      <c r="BK65" s="71">
        <v>0</v>
      </c>
    </row>
    <row r="66" spans="1:65" s="18" customFormat="1" x14ac:dyDescent="0.25">
      <c r="A66" s="54"/>
      <c r="B66" s="70" t="s">
        <v>27</v>
      </c>
      <c r="C66" s="14">
        <v>0</v>
      </c>
      <c r="D66" s="15">
        <v>0</v>
      </c>
      <c r="E66" s="15">
        <v>0</v>
      </c>
      <c r="F66" s="15">
        <v>0</v>
      </c>
      <c r="G66" s="16">
        <v>0</v>
      </c>
      <c r="H66" s="14">
        <v>0</v>
      </c>
      <c r="I66" s="15">
        <v>0</v>
      </c>
      <c r="J66" s="15">
        <v>0</v>
      </c>
      <c r="K66" s="15">
        <v>0</v>
      </c>
      <c r="L66" s="16">
        <v>0</v>
      </c>
      <c r="M66" s="14">
        <v>0</v>
      </c>
      <c r="N66" s="15">
        <v>0</v>
      </c>
      <c r="O66" s="15">
        <v>0</v>
      </c>
      <c r="P66" s="15">
        <v>0</v>
      </c>
      <c r="Q66" s="16">
        <v>0</v>
      </c>
      <c r="R66" s="14">
        <v>0</v>
      </c>
      <c r="S66" s="15">
        <v>0</v>
      </c>
      <c r="T66" s="15">
        <v>0</v>
      </c>
      <c r="U66" s="15">
        <v>0</v>
      </c>
      <c r="V66" s="16">
        <v>0</v>
      </c>
      <c r="W66" s="14">
        <v>0</v>
      </c>
      <c r="X66" s="15">
        <v>0</v>
      </c>
      <c r="Y66" s="15">
        <v>0</v>
      </c>
      <c r="Z66" s="15">
        <v>0</v>
      </c>
      <c r="AA66" s="16">
        <v>0</v>
      </c>
      <c r="AB66" s="14">
        <v>0</v>
      </c>
      <c r="AC66" s="15">
        <v>0</v>
      </c>
      <c r="AD66" s="15">
        <v>0</v>
      </c>
      <c r="AE66" s="15">
        <v>0</v>
      </c>
      <c r="AF66" s="16">
        <v>0</v>
      </c>
      <c r="AG66" s="14">
        <v>0</v>
      </c>
      <c r="AH66" s="15">
        <v>0</v>
      </c>
      <c r="AI66" s="15">
        <v>0</v>
      </c>
      <c r="AJ66" s="15">
        <v>0</v>
      </c>
      <c r="AK66" s="16">
        <v>0</v>
      </c>
      <c r="AL66" s="14">
        <v>0</v>
      </c>
      <c r="AM66" s="15">
        <v>0</v>
      </c>
      <c r="AN66" s="15">
        <v>0</v>
      </c>
      <c r="AO66" s="15">
        <v>0</v>
      </c>
      <c r="AP66" s="16">
        <v>0</v>
      </c>
      <c r="AQ66" s="14">
        <v>0</v>
      </c>
      <c r="AR66" s="15">
        <v>0</v>
      </c>
      <c r="AS66" s="15">
        <v>0</v>
      </c>
      <c r="AT66" s="15">
        <v>0</v>
      </c>
      <c r="AU66" s="16">
        <v>0</v>
      </c>
      <c r="AV66" s="14">
        <v>0</v>
      </c>
      <c r="AW66" s="15">
        <v>0</v>
      </c>
      <c r="AX66" s="15">
        <v>0</v>
      </c>
      <c r="AY66" s="15">
        <v>0</v>
      </c>
      <c r="AZ66" s="16">
        <v>0</v>
      </c>
      <c r="BA66" s="14">
        <v>0</v>
      </c>
      <c r="BB66" s="15">
        <v>0</v>
      </c>
      <c r="BC66" s="15">
        <v>0</v>
      </c>
      <c r="BD66" s="15">
        <v>0</v>
      </c>
      <c r="BE66" s="16">
        <v>0</v>
      </c>
      <c r="BF66" s="14">
        <v>0</v>
      </c>
      <c r="BG66" s="15">
        <v>0</v>
      </c>
      <c r="BH66" s="15">
        <v>0</v>
      </c>
      <c r="BI66" s="15">
        <v>0</v>
      </c>
      <c r="BJ66" s="16">
        <v>0</v>
      </c>
      <c r="BK66" s="17">
        <v>0</v>
      </c>
    </row>
    <row r="67" spans="1:65" s="13" customFormat="1" ht="12" customHeight="1" x14ac:dyDescent="0.25">
      <c r="A67" s="54"/>
      <c r="B67" s="66"/>
      <c r="C67" s="19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1"/>
      <c r="BL67" s="22"/>
    </row>
    <row r="68" spans="1:65" s="18" customFormat="1" x14ac:dyDescent="0.25">
      <c r="A68" s="54"/>
      <c r="B68" s="72" t="s">
        <v>45</v>
      </c>
      <c r="C68" s="27">
        <f t="shared" ref="C68:AH68" si="23">C66+C61+C52+C46+C30</f>
        <v>2.8078480000000003E-2</v>
      </c>
      <c r="D68" s="27">
        <f t="shared" si="23"/>
        <v>16.644887950645156</v>
      </c>
      <c r="E68" s="27">
        <f t="shared" si="23"/>
        <v>0</v>
      </c>
      <c r="F68" s="27">
        <f t="shared" si="23"/>
        <v>0</v>
      </c>
      <c r="G68" s="27">
        <f t="shared" si="23"/>
        <v>6.7024292600000006</v>
      </c>
      <c r="H68" s="27">
        <f t="shared" si="23"/>
        <v>75.223718640000001</v>
      </c>
      <c r="I68" s="27">
        <f t="shared" si="23"/>
        <v>31.13463007</v>
      </c>
      <c r="J68" s="27">
        <f t="shared" si="23"/>
        <v>3.7699727900000002</v>
      </c>
      <c r="K68" s="27">
        <f t="shared" si="23"/>
        <v>0</v>
      </c>
      <c r="L68" s="27">
        <f t="shared" si="23"/>
        <v>66.055424370000011</v>
      </c>
      <c r="M68" s="27">
        <f t="shared" si="23"/>
        <v>0</v>
      </c>
      <c r="N68" s="27">
        <f t="shared" si="23"/>
        <v>0</v>
      </c>
      <c r="O68" s="27">
        <f t="shared" si="23"/>
        <v>0</v>
      </c>
      <c r="P68" s="27">
        <f t="shared" si="23"/>
        <v>0</v>
      </c>
      <c r="Q68" s="27">
        <f t="shared" si="23"/>
        <v>0</v>
      </c>
      <c r="R68" s="27">
        <f t="shared" si="23"/>
        <v>46.377792549999995</v>
      </c>
      <c r="S68" s="27">
        <f t="shared" si="23"/>
        <v>0.40409125000000007</v>
      </c>
      <c r="T68" s="27">
        <f t="shared" si="23"/>
        <v>0</v>
      </c>
      <c r="U68" s="27">
        <f t="shared" si="23"/>
        <v>0</v>
      </c>
      <c r="V68" s="27">
        <f t="shared" si="23"/>
        <v>8.679213579999999</v>
      </c>
      <c r="W68" s="27">
        <f t="shared" si="23"/>
        <v>3.61393E-3</v>
      </c>
      <c r="X68" s="27">
        <f t="shared" si="23"/>
        <v>0.22267719999999999</v>
      </c>
      <c r="Y68" s="27">
        <f t="shared" si="23"/>
        <v>0</v>
      </c>
      <c r="Z68" s="27">
        <f t="shared" si="23"/>
        <v>0</v>
      </c>
      <c r="AA68" s="27">
        <f t="shared" si="23"/>
        <v>0</v>
      </c>
      <c r="AB68" s="27">
        <f t="shared" si="23"/>
        <v>23.790880940000001</v>
      </c>
      <c r="AC68" s="27">
        <f t="shared" si="23"/>
        <v>2.6357507400000002</v>
      </c>
      <c r="AD68" s="27">
        <f t="shared" si="23"/>
        <v>0</v>
      </c>
      <c r="AE68" s="27">
        <f t="shared" si="23"/>
        <v>0</v>
      </c>
      <c r="AF68" s="27">
        <f t="shared" si="23"/>
        <v>53.620045997999995</v>
      </c>
      <c r="AG68" s="27">
        <f t="shared" si="23"/>
        <v>0</v>
      </c>
      <c r="AH68" s="27">
        <f t="shared" si="23"/>
        <v>0</v>
      </c>
      <c r="AI68" s="27">
        <f t="shared" ref="AI68:BK68" si="24">AI66+AI61+AI52+AI46+AI30</f>
        <v>0</v>
      </c>
      <c r="AJ68" s="27">
        <f t="shared" si="24"/>
        <v>0</v>
      </c>
      <c r="AK68" s="27">
        <f t="shared" si="24"/>
        <v>0</v>
      </c>
      <c r="AL68" s="27">
        <f t="shared" si="24"/>
        <v>9.1615301399999982</v>
      </c>
      <c r="AM68" s="27">
        <f t="shared" si="24"/>
        <v>0.33782118999999999</v>
      </c>
      <c r="AN68" s="27">
        <f t="shared" si="24"/>
        <v>0</v>
      </c>
      <c r="AO68" s="27">
        <f t="shared" si="24"/>
        <v>0</v>
      </c>
      <c r="AP68" s="27">
        <f t="shared" si="24"/>
        <v>7.0644641799999999</v>
      </c>
      <c r="AQ68" s="27">
        <f t="shared" si="24"/>
        <v>0</v>
      </c>
      <c r="AR68" s="27">
        <f t="shared" si="24"/>
        <v>0</v>
      </c>
      <c r="AS68" s="27">
        <f t="shared" si="24"/>
        <v>0</v>
      </c>
      <c r="AT68" s="27">
        <f t="shared" si="24"/>
        <v>0</v>
      </c>
      <c r="AU68" s="27">
        <f t="shared" si="24"/>
        <v>0</v>
      </c>
      <c r="AV68" s="27">
        <f t="shared" si="24"/>
        <v>483.62467894000002</v>
      </c>
      <c r="AW68" s="27">
        <f t="shared" si="24"/>
        <v>137.91438092819328</v>
      </c>
      <c r="AX68" s="27">
        <f t="shared" si="24"/>
        <v>0</v>
      </c>
      <c r="AY68" s="27">
        <f t="shared" si="24"/>
        <v>0</v>
      </c>
      <c r="AZ68" s="27">
        <f t="shared" si="24"/>
        <v>1085.1178945899999</v>
      </c>
      <c r="BA68" s="27">
        <f t="shared" si="24"/>
        <v>0</v>
      </c>
      <c r="BB68" s="27">
        <f t="shared" si="24"/>
        <v>0</v>
      </c>
      <c r="BC68" s="27">
        <f t="shared" si="24"/>
        <v>0</v>
      </c>
      <c r="BD68" s="27">
        <f t="shared" si="24"/>
        <v>0</v>
      </c>
      <c r="BE68" s="27">
        <f t="shared" si="24"/>
        <v>0</v>
      </c>
      <c r="BF68" s="27">
        <f t="shared" si="24"/>
        <v>304.51157112999999</v>
      </c>
      <c r="BG68" s="27">
        <f t="shared" si="24"/>
        <v>41.756447540000003</v>
      </c>
      <c r="BH68" s="27">
        <f t="shared" si="24"/>
        <v>1.8747608</v>
      </c>
      <c r="BI68" s="27">
        <f t="shared" si="24"/>
        <v>0</v>
      </c>
      <c r="BJ68" s="27">
        <f t="shared" si="24"/>
        <v>347.12723749999998</v>
      </c>
      <c r="BK68" s="17">
        <f t="shared" si="24"/>
        <v>2753.7839946868385</v>
      </c>
      <c r="BL68" s="28">
        <f>+BK68+BK72</f>
        <v>2753.7839946868385</v>
      </c>
      <c r="BM68" s="50">
        <f>BL68-BK68</f>
        <v>0</v>
      </c>
    </row>
    <row r="69" spans="1:65" s="13" customFormat="1" x14ac:dyDescent="0.25">
      <c r="A69" s="54"/>
      <c r="B69" s="70"/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/>
      <c r="BL69" s="76">
        <v>2753.7839946868389</v>
      </c>
      <c r="BM69" s="48">
        <f>BL69-BL68</f>
        <v>0</v>
      </c>
    </row>
    <row r="70" spans="1:65" s="13" customFormat="1" x14ac:dyDescent="0.25">
      <c r="A70" s="54" t="s">
        <v>28</v>
      </c>
      <c r="B70" s="60" t="s">
        <v>29</v>
      </c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/>
      <c r="BL70" s="48"/>
      <c r="BM70" s="49"/>
    </row>
    <row r="71" spans="1:65" s="13" customFormat="1" x14ac:dyDescent="0.25">
      <c r="A71" s="54"/>
      <c r="B71" s="59"/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>
        <f>SUM(C71:BJ71)</f>
        <v>0</v>
      </c>
      <c r="BL71" s="22"/>
    </row>
    <row r="72" spans="1:65" s="18" customFormat="1" ht="15.75" thickBot="1" x14ac:dyDescent="0.3">
      <c r="A72" s="54"/>
      <c r="B72" s="73" t="s">
        <v>27</v>
      </c>
      <c r="C72" s="74">
        <f t="shared" ref="C72:AH72" si="25">SUM(C71:C71)</f>
        <v>0</v>
      </c>
      <c r="D72" s="74">
        <f t="shared" si="25"/>
        <v>0</v>
      </c>
      <c r="E72" s="74">
        <f t="shared" si="25"/>
        <v>0</v>
      </c>
      <c r="F72" s="74">
        <f t="shared" si="25"/>
        <v>0</v>
      </c>
      <c r="G72" s="74">
        <f t="shared" si="25"/>
        <v>0</v>
      </c>
      <c r="H72" s="74">
        <f t="shared" si="25"/>
        <v>0</v>
      </c>
      <c r="I72" s="74">
        <f t="shared" si="25"/>
        <v>0</v>
      </c>
      <c r="J72" s="74">
        <f t="shared" si="25"/>
        <v>0</v>
      </c>
      <c r="K72" s="74">
        <f t="shared" si="25"/>
        <v>0</v>
      </c>
      <c r="L72" s="74">
        <f t="shared" si="25"/>
        <v>0</v>
      </c>
      <c r="M72" s="74">
        <f t="shared" si="25"/>
        <v>0</v>
      </c>
      <c r="N72" s="74">
        <f t="shared" si="25"/>
        <v>0</v>
      </c>
      <c r="O72" s="74">
        <f t="shared" si="25"/>
        <v>0</v>
      </c>
      <c r="P72" s="74">
        <f t="shared" si="25"/>
        <v>0</v>
      </c>
      <c r="Q72" s="74">
        <f t="shared" si="25"/>
        <v>0</v>
      </c>
      <c r="R72" s="74">
        <f t="shared" si="25"/>
        <v>0</v>
      </c>
      <c r="S72" s="74">
        <f t="shared" si="25"/>
        <v>0</v>
      </c>
      <c r="T72" s="74">
        <f t="shared" si="25"/>
        <v>0</v>
      </c>
      <c r="U72" s="74">
        <f t="shared" si="25"/>
        <v>0</v>
      </c>
      <c r="V72" s="74">
        <f t="shared" si="25"/>
        <v>0</v>
      </c>
      <c r="W72" s="74">
        <f t="shared" si="25"/>
        <v>0</v>
      </c>
      <c r="X72" s="74">
        <f t="shared" si="25"/>
        <v>0</v>
      </c>
      <c r="Y72" s="74">
        <f t="shared" si="25"/>
        <v>0</v>
      </c>
      <c r="Z72" s="74">
        <f t="shared" si="25"/>
        <v>0</v>
      </c>
      <c r="AA72" s="74">
        <f t="shared" si="25"/>
        <v>0</v>
      </c>
      <c r="AB72" s="74">
        <f t="shared" si="25"/>
        <v>0</v>
      </c>
      <c r="AC72" s="74">
        <f t="shared" si="25"/>
        <v>0</v>
      </c>
      <c r="AD72" s="74">
        <f t="shared" si="25"/>
        <v>0</v>
      </c>
      <c r="AE72" s="74">
        <f t="shared" si="25"/>
        <v>0</v>
      </c>
      <c r="AF72" s="74">
        <f t="shared" si="25"/>
        <v>0</v>
      </c>
      <c r="AG72" s="74">
        <f t="shared" si="25"/>
        <v>0</v>
      </c>
      <c r="AH72" s="74">
        <f t="shared" si="25"/>
        <v>0</v>
      </c>
      <c r="AI72" s="74">
        <f t="shared" ref="AI72:BK72" si="26">SUM(AI71:AI71)</f>
        <v>0</v>
      </c>
      <c r="AJ72" s="74">
        <f t="shared" si="26"/>
        <v>0</v>
      </c>
      <c r="AK72" s="74">
        <f t="shared" si="26"/>
        <v>0</v>
      </c>
      <c r="AL72" s="74">
        <f t="shared" si="26"/>
        <v>0</v>
      </c>
      <c r="AM72" s="74">
        <f t="shared" si="26"/>
        <v>0</v>
      </c>
      <c r="AN72" s="74">
        <f t="shared" si="26"/>
        <v>0</v>
      </c>
      <c r="AO72" s="74">
        <f t="shared" si="26"/>
        <v>0</v>
      </c>
      <c r="AP72" s="74">
        <f t="shared" si="26"/>
        <v>0</v>
      </c>
      <c r="AQ72" s="74">
        <f t="shared" si="26"/>
        <v>0</v>
      </c>
      <c r="AR72" s="74">
        <f t="shared" si="26"/>
        <v>0</v>
      </c>
      <c r="AS72" s="74">
        <f t="shared" si="26"/>
        <v>0</v>
      </c>
      <c r="AT72" s="74">
        <f t="shared" si="26"/>
        <v>0</v>
      </c>
      <c r="AU72" s="74">
        <f t="shared" si="26"/>
        <v>0</v>
      </c>
      <c r="AV72" s="74">
        <f t="shared" si="26"/>
        <v>0</v>
      </c>
      <c r="AW72" s="74">
        <f t="shared" si="26"/>
        <v>0</v>
      </c>
      <c r="AX72" s="74">
        <f t="shared" si="26"/>
        <v>0</v>
      </c>
      <c r="AY72" s="74">
        <f t="shared" si="26"/>
        <v>0</v>
      </c>
      <c r="AZ72" s="74">
        <f t="shared" si="26"/>
        <v>0</v>
      </c>
      <c r="BA72" s="74">
        <f t="shared" si="26"/>
        <v>0</v>
      </c>
      <c r="BB72" s="74">
        <f t="shared" si="26"/>
        <v>0</v>
      </c>
      <c r="BC72" s="74">
        <f t="shared" si="26"/>
        <v>0</v>
      </c>
      <c r="BD72" s="74">
        <f t="shared" si="26"/>
        <v>0</v>
      </c>
      <c r="BE72" s="74">
        <f t="shared" si="26"/>
        <v>0</v>
      </c>
      <c r="BF72" s="74">
        <f t="shared" si="26"/>
        <v>0</v>
      </c>
      <c r="BG72" s="74">
        <f t="shared" si="26"/>
        <v>0</v>
      </c>
      <c r="BH72" s="74">
        <f t="shared" si="26"/>
        <v>0</v>
      </c>
      <c r="BI72" s="74">
        <f t="shared" si="26"/>
        <v>0</v>
      </c>
      <c r="BJ72" s="74">
        <f t="shared" si="26"/>
        <v>0</v>
      </c>
      <c r="BK72" s="75">
        <f t="shared" si="26"/>
        <v>0</v>
      </c>
    </row>
    <row r="73" spans="1:65" x14ac:dyDescent="0.25">
      <c r="G73" s="7"/>
      <c r="Q73" s="7"/>
      <c r="AA73" s="7"/>
      <c r="AK73" s="7"/>
      <c r="AU73" s="7"/>
      <c r="BE73" s="7"/>
    </row>
    <row r="74" spans="1:65" x14ac:dyDescent="0.25">
      <c r="D74" s="7"/>
    </row>
    <row r="75" spans="1:65" x14ac:dyDescent="0.25"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/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100" t="s">
        <v>107</v>
      </c>
      <c r="C1" s="101"/>
      <c r="D1" s="101"/>
      <c r="E1" s="101"/>
      <c r="F1" s="101"/>
      <c r="G1" s="101"/>
      <c r="H1" s="101"/>
      <c r="I1" s="101"/>
      <c r="J1" s="101"/>
      <c r="K1" s="101"/>
      <c r="L1" s="102"/>
    </row>
    <row r="2" spans="2:12" x14ac:dyDescent="0.25">
      <c r="B2" s="100" t="s">
        <v>97</v>
      </c>
      <c r="C2" s="101"/>
      <c r="D2" s="101"/>
      <c r="E2" s="101"/>
      <c r="F2" s="101"/>
      <c r="G2" s="101"/>
      <c r="H2" s="101"/>
      <c r="I2" s="101"/>
      <c r="J2" s="101"/>
      <c r="K2" s="101"/>
      <c r="L2" s="102"/>
    </row>
    <row r="3" spans="2:12" ht="30" x14ac:dyDescent="0.2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25">
      <c r="B4" s="30">
        <v>1</v>
      </c>
      <c r="C4" s="31" t="s">
        <v>58</v>
      </c>
      <c r="D4" s="32">
        <v>0</v>
      </c>
      <c r="E4" s="32">
        <v>0</v>
      </c>
      <c r="F4" s="43">
        <v>2.2721998709677414E-2</v>
      </c>
      <c r="G4" s="32">
        <v>1.2880016129032258E-3</v>
      </c>
      <c r="H4" s="32">
        <v>0</v>
      </c>
      <c r="I4" s="33">
        <v>0</v>
      </c>
      <c r="J4" s="33">
        <v>0</v>
      </c>
      <c r="K4" s="33">
        <f>SUM(D4:J4)</f>
        <v>2.4010000322580639E-2</v>
      </c>
      <c r="L4" s="32">
        <v>0</v>
      </c>
    </row>
    <row r="5" spans="2:12" x14ac:dyDescent="0.25">
      <c r="B5" s="30">
        <v>2</v>
      </c>
      <c r="C5" s="34" t="s">
        <v>59</v>
      </c>
      <c r="D5" s="32">
        <v>0.14433739667741935</v>
      </c>
      <c r="E5" s="32">
        <v>0</v>
      </c>
      <c r="F5" s="43">
        <v>17.057028690322589</v>
      </c>
      <c r="G5" s="32">
        <v>1.8208531226451612</v>
      </c>
      <c r="H5" s="32">
        <v>0</v>
      </c>
      <c r="I5" s="33">
        <v>0</v>
      </c>
      <c r="J5" s="33">
        <v>0</v>
      </c>
      <c r="K5" s="33">
        <f t="shared" ref="K5:K40" si="0">SUM(D5:J5)</f>
        <v>19.022219209645169</v>
      </c>
      <c r="L5" s="32">
        <v>0</v>
      </c>
    </row>
    <row r="6" spans="2:12" x14ac:dyDescent="0.25">
      <c r="B6" s="30">
        <v>3</v>
      </c>
      <c r="C6" s="31" t="s">
        <v>60</v>
      </c>
      <c r="D6" s="32">
        <v>0</v>
      </c>
      <c r="E6" s="32">
        <v>0</v>
      </c>
      <c r="F6" s="43">
        <v>0.19137138351612906</v>
      </c>
      <c r="G6" s="32">
        <v>6.1350705419354848E-2</v>
      </c>
      <c r="H6" s="32">
        <v>0</v>
      </c>
      <c r="I6" s="33">
        <v>0</v>
      </c>
      <c r="J6" s="33">
        <v>0</v>
      </c>
      <c r="K6" s="33">
        <f t="shared" si="0"/>
        <v>0.25272208893548392</v>
      </c>
      <c r="L6" s="32">
        <v>0</v>
      </c>
    </row>
    <row r="7" spans="2:12" x14ac:dyDescent="0.25">
      <c r="B7" s="30">
        <v>4</v>
      </c>
      <c r="C7" s="34" t="s">
        <v>61</v>
      </c>
      <c r="D7" s="32">
        <v>3.2497615161290322E-3</v>
      </c>
      <c r="E7" s="32">
        <v>0</v>
      </c>
      <c r="F7" s="43">
        <v>4.4564310708387129</v>
      </c>
      <c r="G7" s="32">
        <v>0.37460664719354836</v>
      </c>
      <c r="H7" s="32">
        <v>0</v>
      </c>
      <c r="I7" s="33">
        <v>0</v>
      </c>
      <c r="J7" s="33">
        <v>0</v>
      </c>
      <c r="K7" s="33">
        <f t="shared" si="0"/>
        <v>4.8342874795483901</v>
      </c>
      <c r="L7" s="32">
        <v>0</v>
      </c>
    </row>
    <row r="8" spans="2:12" x14ac:dyDescent="0.25">
      <c r="B8" s="30">
        <v>5</v>
      </c>
      <c r="C8" s="34" t="s">
        <v>62</v>
      </c>
      <c r="D8" s="32">
        <v>0.31132447690322596</v>
      </c>
      <c r="E8" s="32">
        <v>0</v>
      </c>
      <c r="F8" s="43">
        <v>12.79899113658065</v>
      </c>
      <c r="G8" s="32">
        <v>1.4102659691612902</v>
      </c>
      <c r="H8" s="32">
        <v>0</v>
      </c>
      <c r="I8" s="33">
        <v>0</v>
      </c>
      <c r="J8" s="33">
        <v>0</v>
      </c>
      <c r="K8" s="33">
        <f t="shared" si="0"/>
        <v>14.520581582645166</v>
      </c>
      <c r="L8" s="32">
        <v>0</v>
      </c>
    </row>
    <row r="9" spans="2:12" x14ac:dyDescent="0.25">
      <c r="B9" s="30">
        <v>6</v>
      </c>
      <c r="C9" s="34" t="s">
        <v>63</v>
      </c>
      <c r="D9" s="32">
        <v>0.12439336764516128</v>
      </c>
      <c r="E9" s="32">
        <v>0</v>
      </c>
      <c r="F9" s="43">
        <v>10.230460388322586</v>
      </c>
      <c r="G9" s="32">
        <v>2.1459154277419357</v>
      </c>
      <c r="H9" s="32">
        <v>0</v>
      </c>
      <c r="I9" s="33">
        <v>0</v>
      </c>
      <c r="J9" s="33">
        <v>0</v>
      </c>
      <c r="K9" s="33">
        <f t="shared" si="0"/>
        <v>12.500769183709682</v>
      </c>
      <c r="L9" s="32">
        <v>0</v>
      </c>
    </row>
    <row r="10" spans="2:12" x14ac:dyDescent="0.25">
      <c r="B10" s="30">
        <v>7</v>
      </c>
      <c r="C10" s="34" t="s">
        <v>64</v>
      </c>
      <c r="D10" s="32">
        <v>0.12395184277419355</v>
      </c>
      <c r="E10" s="32">
        <v>0</v>
      </c>
      <c r="F10" s="43">
        <v>23.876106409516154</v>
      </c>
      <c r="G10" s="32">
        <v>3.6418017704838701</v>
      </c>
      <c r="H10" s="32">
        <v>0</v>
      </c>
      <c r="I10" s="33">
        <v>0</v>
      </c>
      <c r="J10" s="33">
        <v>0</v>
      </c>
      <c r="K10" s="33">
        <f t="shared" si="0"/>
        <v>27.641860022774217</v>
      </c>
      <c r="L10" s="32">
        <v>0</v>
      </c>
    </row>
    <row r="11" spans="2:12" x14ac:dyDescent="0.25">
      <c r="B11" s="30">
        <v>8</v>
      </c>
      <c r="C11" s="31" t="s">
        <v>65</v>
      </c>
      <c r="D11" s="32">
        <v>4.1825201032258071E-2</v>
      </c>
      <c r="E11" s="32">
        <v>0</v>
      </c>
      <c r="F11" s="43">
        <v>9.927636461290322E-2</v>
      </c>
      <c r="G11" s="32">
        <v>2.2834333548387093E-3</v>
      </c>
      <c r="H11" s="32">
        <v>0</v>
      </c>
      <c r="I11" s="33">
        <v>0</v>
      </c>
      <c r="J11" s="33">
        <v>0</v>
      </c>
      <c r="K11" s="33">
        <f t="shared" si="0"/>
        <v>0.14338499900000001</v>
      </c>
      <c r="L11" s="32">
        <v>0</v>
      </c>
    </row>
    <row r="12" spans="2:12" x14ac:dyDescent="0.25">
      <c r="B12" s="30">
        <v>9</v>
      </c>
      <c r="C12" s="31" t="s">
        <v>66</v>
      </c>
      <c r="D12" s="32">
        <v>0</v>
      </c>
      <c r="E12" s="32">
        <v>0</v>
      </c>
      <c r="F12" s="43">
        <v>4.4409377419354842E-3</v>
      </c>
      <c r="G12" s="32">
        <v>5.0844235483870964E-4</v>
      </c>
      <c r="H12" s="32">
        <v>0</v>
      </c>
      <c r="I12" s="33">
        <v>0</v>
      </c>
      <c r="J12" s="33">
        <v>0</v>
      </c>
      <c r="K12" s="33">
        <f t="shared" si="0"/>
        <v>4.9493800967741943E-3</v>
      </c>
      <c r="L12" s="32">
        <v>0</v>
      </c>
    </row>
    <row r="13" spans="2:12" x14ac:dyDescent="0.25">
      <c r="B13" s="30">
        <v>10</v>
      </c>
      <c r="C13" s="34" t="s">
        <v>67</v>
      </c>
      <c r="D13" s="32">
        <v>6.1494427419354842E-3</v>
      </c>
      <c r="E13" s="32">
        <v>0</v>
      </c>
      <c r="F13" s="43">
        <v>5.5812289903870944</v>
      </c>
      <c r="G13" s="32">
        <v>5.1404945457096778</v>
      </c>
      <c r="H13" s="32">
        <v>0</v>
      </c>
      <c r="I13" s="33">
        <v>0</v>
      </c>
      <c r="J13" s="33">
        <v>0</v>
      </c>
      <c r="K13" s="33">
        <f t="shared" si="0"/>
        <v>10.727872978838707</v>
      </c>
      <c r="L13" s="32">
        <v>0</v>
      </c>
    </row>
    <row r="14" spans="2:12" x14ac:dyDescent="0.25">
      <c r="B14" s="30">
        <v>11</v>
      </c>
      <c r="C14" s="34" t="s">
        <v>68</v>
      </c>
      <c r="D14" s="32">
        <v>4.941299383967741</v>
      </c>
      <c r="E14" s="32">
        <v>0</v>
      </c>
      <c r="F14" s="43">
        <v>274.95745868780648</v>
      </c>
      <c r="G14" s="32">
        <v>69.101228211193686</v>
      </c>
      <c r="H14" s="32">
        <v>0</v>
      </c>
      <c r="I14" s="33">
        <v>0</v>
      </c>
      <c r="J14" s="33">
        <v>0</v>
      </c>
      <c r="K14" s="33">
        <f t="shared" si="0"/>
        <v>348.99998628296794</v>
      </c>
      <c r="L14" s="32">
        <v>0</v>
      </c>
    </row>
    <row r="15" spans="2:12" x14ac:dyDescent="0.25">
      <c r="B15" s="30">
        <v>12</v>
      </c>
      <c r="C15" s="34" t="s">
        <v>69</v>
      </c>
      <c r="D15" s="32">
        <v>0.67111476900000022</v>
      </c>
      <c r="E15" s="32">
        <v>0</v>
      </c>
      <c r="F15" s="43">
        <v>49.608641844483856</v>
      </c>
      <c r="G15" s="32">
        <v>10.159574233838709</v>
      </c>
      <c r="H15" s="32">
        <v>0</v>
      </c>
      <c r="I15" s="33">
        <v>0</v>
      </c>
      <c r="J15" s="33">
        <v>0</v>
      </c>
      <c r="K15" s="33">
        <f t="shared" si="0"/>
        <v>60.439330847322566</v>
      </c>
      <c r="L15" s="32">
        <v>0</v>
      </c>
    </row>
    <row r="16" spans="2:12" x14ac:dyDescent="0.25">
      <c r="B16" s="30">
        <v>13</v>
      </c>
      <c r="C16" s="34" t="s">
        <v>70</v>
      </c>
      <c r="D16" s="32">
        <v>0.10379614948387096</v>
      </c>
      <c r="E16" s="32">
        <v>0</v>
      </c>
      <c r="F16" s="43">
        <v>3.5182617767096764</v>
      </c>
      <c r="G16" s="32">
        <v>0.6506293811612901</v>
      </c>
      <c r="H16" s="32">
        <v>0</v>
      </c>
      <c r="I16" s="33">
        <v>0</v>
      </c>
      <c r="J16" s="33">
        <v>0</v>
      </c>
      <c r="K16" s="33">
        <f t="shared" si="0"/>
        <v>4.2726873073548379</v>
      </c>
      <c r="L16" s="32">
        <v>0</v>
      </c>
    </row>
    <row r="17" spans="2:12" x14ac:dyDescent="0.25">
      <c r="B17" s="30">
        <v>14</v>
      </c>
      <c r="C17" s="34" t="s">
        <v>71</v>
      </c>
      <c r="D17" s="32">
        <v>5.9419335999999996E-2</v>
      </c>
      <c r="E17" s="32">
        <v>0</v>
      </c>
      <c r="F17" s="43">
        <v>3.2921472744838725</v>
      </c>
      <c r="G17" s="32">
        <v>1.4272451418709677</v>
      </c>
      <c r="H17" s="32">
        <v>0</v>
      </c>
      <c r="I17" s="33">
        <v>0</v>
      </c>
      <c r="J17" s="33">
        <v>0</v>
      </c>
      <c r="K17" s="33">
        <f t="shared" si="0"/>
        <v>4.7788117523548399</v>
      </c>
      <c r="L17" s="32">
        <v>0</v>
      </c>
    </row>
    <row r="18" spans="2:12" x14ac:dyDescent="0.25">
      <c r="B18" s="30">
        <v>15</v>
      </c>
      <c r="C18" s="34" t="s">
        <v>72</v>
      </c>
      <c r="D18" s="32">
        <v>0.41149624916129035</v>
      </c>
      <c r="E18" s="32">
        <v>0</v>
      </c>
      <c r="F18" s="43">
        <v>21.759210168161285</v>
      </c>
      <c r="G18" s="32">
        <v>3.4811660769677424</v>
      </c>
      <c r="H18" s="32">
        <v>0</v>
      </c>
      <c r="I18" s="33">
        <v>0</v>
      </c>
      <c r="J18" s="33">
        <v>0</v>
      </c>
      <c r="K18" s="33">
        <f t="shared" si="0"/>
        <v>25.65187249429032</v>
      </c>
      <c r="L18" s="32">
        <v>0</v>
      </c>
    </row>
    <row r="19" spans="2:12" x14ac:dyDescent="0.25">
      <c r="B19" s="30">
        <v>16</v>
      </c>
      <c r="C19" s="34" t="s">
        <v>73</v>
      </c>
      <c r="D19" s="32">
        <v>4.5391066403870965</v>
      </c>
      <c r="E19" s="32">
        <v>0</v>
      </c>
      <c r="F19" s="43">
        <v>146.03060489190349</v>
      </c>
      <c r="G19" s="32">
        <v>44.230813841000035</v>
      </c>
      <c r="H19" s="32">
        <v>0</v>
      </c>
      <c r="I19" s="33">
        <v>0</v>
      </c>
      <c r="J19" s="33">
        <v>0</v>
      </c>
      <c r="K19" s="33">
        <f t="shared" si="0"/>
        <v>194.80052537329064</v>
      </c>
      <c r="L19" s="32">
        <v>0</v>
      </c>
    </row>
    <row r="20" spans="2:12" x14ac:dyDescent="0.25">
      <c r="B20" s="30">
        <v>17</v>
      </c>
      <c r="C20" s="34" t="s">
        <v>74</v>
      </c>
      <c r="D20" s="32">
        <v>0.14958591867741935</v>
      </c>
      <c r="E20" s="32">
        <v>0</v>
      </c>
      <c r="F20" s="43">
        <v>10.156295515741935</v>
      </c>
      <c r="G20" s="32">
        <v>2.8070894945483862</v>
      </c>
      <c r="H20" s="32">
        <v>0</v>
      </c>
      <c r="I20" s="33">
        <v>0</v>
      </c>
      <c r="J20" s="33">
        <v>0</v>
      </c>
      <c r="K20" s="33">
        <f t="shared" si="0"/>
        <v>13.112970928967739</v>
      </c>
      <c r="L20" s="32">
        <v>0</v>
      </c>
    </row>
    <row r="21" spans="2:12" x14ac:dyDescent="0.25">
      <c r="B21" s="30">
        <v>18</v>
      </c>
      <c r="C21" s="31" t="s">
        <v>95</v>
      </c>
      <c r="D21" s="32">
        <v>0</v>
      </c>
      <c r="E21" s="32">
        <v>0</v>
      </c>
      <c r="F21" s="43">
        <v>0</v>
      </c>
      <c r="G21" s="32">
        <v>0</v>
      </c>
      <c r="H21" s="32">
        <v>0</v>
      </c>
      <c r="I21" s="33">
        <v>0</v>
      </c>
      <c r="J21" s="33">
        <v>0</v>
      </c>
      <c r="K21" s="33">
        <f t="shared" si="0"/>
        <v>0</v>
      </c>
      <c r="L21" s="32">
        <v>0</v>
      </c>
    </row>
    <row r="22" spans="2:12" x14ac:dyDescent="0.25">
      <c r="B22" s="30">
        <v>19</v>
      </c>
      <c r="C22" s="34" t="s">
        <v>75</v>
      </c>
      <c r="D22" s="32">
        <v>0.85319973451612907</v>
      </c>
      <c r="E22" s="32">
        <v>0</v>
      </c>
      <c r="F22" s="43">
        <v>86.224114529097037</v>
      </c>
      <c r="G22" s="32">
        <v>19.219221491354826</v>
      </c>
      <c r="H22" s="32">
        <v>0</v>
      </c>
      <c r="I22" s="33">
        <v>0</v>
      </c>
      <c r="J22" s="33">
        <v>0</v>
      </c>
      <c r="K22" s="33">
        <f t="shared" si="0"/>
        <v>106.29653575496799</v>
      </c>
      <c r="L22" s="32">
        <v>0</v>
      </c>
    </row>
    <row r="23" spans="2:12" x14ac:dyDescent="0.25">
      <c r="B23" s="30">
        <v>20</v>
      </c>
      <c r="C23" s="34" t="s">
        <v>76</v>
      </c>
      <c r="D23" s="32">
        <v>34.298737600709686</v>
      </c>
      <c r="E23" s="32">
        <v>0</v>
      </c>
      <c r="F23" s="43">
        <v>725.91543575673995</v>
      </c>
      <c r="G23" s="32">
        <v>184.98743477125885</v>
      </c>
      <c r="H23" s="32">
        <v>0</v>
      </c>
      <c r="I23" s="33">
        <v>0</v>
      </c>
      <c r="J23" s="33">
        <v>0</v>
      </c>
      <c r="K23" s="33">
        <f t="shared" si="0"/>
        <v>945.20160812870859</v>
      </c>
      <c r="L23" s="32">
        <v>0</v>
      </c>
    </row>
    <row r="24" spans="2:12" x14ac:dyDescent="0.25">
      <c r="B24" s="30">
        <v>21</v>
      </c>
      <c r="C24" s="31" t="s">
        <v>77</v>
      </c>
      <c r="D24" s="32">
        <v>0</v>
      </c>
      <c r="E24" s="32">
        <v>0</v>
      </c>
      <c r="F24" s="43">
        <v>0.34244715061290332</v>
      </c>
      <c r="G24" s="32">
        <v>3.2063356935483872E-2</v>
      </c>
      <c r="H24" s="32">
        <v>0</v>
      </c>
      <c r="I24" s="33">
        <v>0</v>
      </c>
      <c r="J24" s="33">
        <v>0</v>
      </c>
      <c r="K24" s="33">
        <f t="shared" si="0"/>
        <v>0.37451050754838722</v>
      </c>
      <c r="L24" s="32">
        <v>0</v>
      </c>
    </row>
    <row r="25" spans="2:12" x14ac:dyDescent="0.25">
      <c r="B25" s="30">
        <v>22</v>
      </c>
      <c r="C25" s="34" t="s">
        <v>78</v>
      </c>
      <c r="D25" s="32">
        <v>5.1635196129032265E-3</v>
      </c>
      <c r="E25" s="32">
        <v>0</v>
      </c>
      <c r="F25" s="43">
        <v>0.73012844693548384</v>
      </c>
      <c r="G25" s="32">
        <v>3.8196017870967734E-2</v>
      </c>
      <c r="H25" s="32">
        <v>0</v>
      </c>
      <c r="I25" s="33">
        <v>0</v>
      </c>
      <c r="J25" s="33">
        <v>0</v>
      </c>
      <c r="K25" s="33">
        <f t="shared" si="0"/>
        <v>0.77348798441935473</v>
      </c>
      <c r="L25" s="32">
        <v>0</v>
      </c>
    </row>
    <row r="26" spans="2:12" x14ac:dyDescent="0.25">
      <c r="B26" s="30">
        <v>23</v>
      </c>
      <c r="C26" s="31" t="s">
        <v>79</v>
      </c>
      <c r="D26" s="32">
        <v>0</v>
      </c>
      <c r="E26" s="32">
        <v>0</v>
      </c>
      <c r="F26" s="43">
        <v>0.38641136712903229</v>
      </c>
      <c r="G26" s="32">
        <v>0</v>
      </c>
      <c r="H26" s="32">
        <v>0</v>
      </c>
      <c r="I26" s="33">
        <v>0</v>
      </c>
      <c r="J26" s="33">
        <v>0</v>
      </c>
      <c r="K26" s="33">
        <f t="shared" si="0"/>
        <v>0.38641136712903229</v>
      </c>
      <c r="L26" s="32">
        <v>0</v>
      </c>
    </row>
    <row r="27" spans="2:12" x14ac:dyDescent="0.25">
      <c r="B27" s="30">
        <v>24</v>
      </c>
      <c r="C27" s="31" t="s">
        <v>80</v>
      </c>
      <c r="D27" s="32">
        <v>0</v>
      </c>
      <c r="E27" s="32">
        <v>0</v>
      </c>
      <c r="F27" s="43">
        <v>0.17368934451612905</v>
      </c>
      <c r="G27" s="32">
        <v>2.0764123548387089E-3</v>
      </c>
      <c r="H27" s="32">
        <v>0</v>
      </c>
      <c r="I27" s="33">
        <v>0</v>
      </c>
      <c r="J27" s="33">
        <v>0</v>
      </c>
      <c r="K27" s="33">
        <f t="shared" si="0"/>
        <v>0.17576575687096777</v>
      </c>
      <c r="L27" s="32">
        <v>0</v>
      </c>
    </row>
    <row r="28" spans="2:12" x14ac:dyDescent="0.25">
      <c r="B28" s="30">
        <v>25</v>
      </c>
      <c r="C28" s="34" t="s">
        <v>81</v>
      </c>
      <c r="D28" s="32">
        <v>1.247029896806451</v>
      </c>
      <c r="E28" s="32">
        <v>0</v>
      </c>
      <c r="F28" s="43">
        <v>91.787782327096849</v>
      </c>
      <c r="G28" s="32">
        <v>20.142249860000007</v>
      </c>
      <c r="H28" s="32">
        <v>0</v>
      </c>
      <c r="I28" s="33">
        <v>0</v>
      </c>
      <c r="J28" s="33">
        <v>0</v>
      </c>
      <c r="K28" s="33">
        <f t="shared" si="0"/>
        <v>113.17706208390331</v>
      </c>
      <c r="L28" s="32">
        <v>0</v>
      </c>
    </row>
    <row r="29" spans="2:12" x14ac:dyDescent="0.25">
      <c r="B29" s="30">
        <v>26</v>
      </c>
      <c r="C29" s="34" t="s">
        <v>82</v>
      </c>
      <c r="D29" s="32">
        <v>0.17796096416129029</v>
      </c>
      <c r="E29" s="32">
        <v>0</v>
      </c>
      <c r="F29" s="43">
        <v>21.549910403806496</v>
      </c>
      <c r="G29" s="32">
        <v>6.6381835649032253</v>
      </c>
      <c r="H29" s="32">
        <v>0</v>
      </c>
      <c r="I29" s="33">
        <v>0</v>
      </c>
      <c r="J29" s="33">
        <v>0</v>
      </c>
      <c r="K29" s="33">
        <f t="shared" si="0"/>
        <v>28.366054932871013</v>
      </c>
      <c r="L29" s="32">
        <v>0</v>
      </c>
    </row>
    <row r="30" spans="2:12" x14ac:dyDescent="0.25">
      <c r="B30" s="30">
        <v>27</v>
      </c>
      <c r="C30" s="34" t="s">
        <v>22</v>
      </c>
      <c r="D30" s="32">
        <v>1.1675898557419357</v>
      </c>
      <c r="E30" s="32">
        <v>0</v>
      </c>
      <c r="F30" s="43">
        <v>50.355722046064464</v>
      </c>
      <c r="G30" s="32">
        <v>7.8120862052258104</v>
      </c>
      <c r="H30" s="32">
        <v>0</v>
      </c>
      <c r="I30" s="33">
        <v>0</v>
      </c>
      <c r="J30" s="33">
        <v>0</v>
      </c>
      <c r="K30" s="33">
        <f t="shared" si="0"/>
        <v>59.335398107032212</v>
      </c>
      <c r="L30" s="32">
        <v>0</v>
      </c>
    </row>
    <row r="31" spans="2:12" x14ac:dyDescent="0.25">
      <c r="B31" s="30">
        <v>28</v>
      </c>
      <c r="C31" s="34" t="s">
        <v>83</v>
      </c>
      <c r="D31" s="32">
        <v>0.15939255374193545</v>
      </c>
      <c r="E31" s="32">
        <v>0</v>
      </c>
      <c r="F31" s="43">
        <v>1.734144424838709</v>
      </c>
      <c r="G31" s="32">
        <v>4.9681178999999985E-2</v>
      </c>
      <c r="H31" s="32">
        <v>0</v>
      </c>
      <c r="I31" s="33">
        <v>0</v>
      </c>
      <c r="J31" s="33">
        <v>0</v>
      </c>
      <c r="K31" s="33">
        <f t="shared" si="0"/>
        <v>1.9432181575806444</v>
      </c>
      <c r="L31" s="32">
        <v>0</v>
      </c>
    </row>
    <row r="32" spans="2:12" x14ac:dyDescent="0.25">
      <c r="B32" s="30">
        <v>29</v>
      </c>
      <c r="C32" s="34" t="s">
        <v>84</v>
      </c>
      <c r="D32" s="32">
        <v>1.0699842374516129</v>
      </c>
      <c r="E32" s="32">
        <v>0</v>
      </c>
      <c r="F32" s="43">
        <v>77.864362091354906</v>
      </c>
      <c r="G32" s="32">
        <v>22.416827348806464</v>
      </c>
      <c r="H32" s="32">
        <v>0</v>
      </c>
      <c r="I32" s="33">
        <v>0</v>
      </c>
      <c r="J32" s="33">
        <v>0</v>
      </c>
      <c r="K32" s="33">
        <f t="shared" si="0"/>
        <v>101.35117367761298</v>
      </c>
      <c r="L32" s="32">
        <v>0</v>
      </c>
    </row>
    <row r="33" spans="2:12" x14ac:dyDescent="0.25">
      <c r="B33" s="30">
        <v>30</v>
      </c>
      <c r="C33" s="34" t="s">
        <v>85</v>
      </c>
      <c r="D33" s="32">
        <v>1.5359313251935482</v>
      </c>
      <c r="E33" s="32">
        <v>0</v>
      </c>
      <c r="F33" s="43">
        <v>73.734706339193465</v>
      </c>
      <c r="G33" s="32">
        <v>12.043036984580635</v>
      </c>
      <c r="H33" s="32">
        <v>0</v>
      </c>
      <c r="I33" s="33">
        <v>0</v>
      </c>
      <c r="J33" s="33">
        <v>0</v>
      </c>
      <c r="K33" s="33">
        <f t="shared" si="0"/>
        <v>87.313674648967648</v>
      </c>
      <c r="L33" s="32">
        <v>0</v>
      </c>
    </row>
    <row r="34" spans="2:12" x14ac:dyDescent="0.25">
      <c r="B34" s="30">
        <v>31</v>
      </c>
      <c r="C34" s="31" t="s">
        <v>86</v>
      </c>
      <c r="D34" s="32">
        <v>0</v>
      </c>
      <c r="E34" s="32">
        <v>0</v>
      </c>
      <c r="F34" s="43">
        <v>1.0845839353548383</v>
      </c>
      <c r="G34" s="32">
        <v>7.4592790645161295E-3</v>
      </c>
      <c r="H34" s="32">
        <v>0</v>
      </c>
      <c r="I34" s="33">
        <v>0</v>
      </c>
      <c r="J34" s="33">
        <v>0</v>
      </c>
      <c r="K34" s="33">
        <f t="shared" si="0"/>
        <v>1.0920432144193544</v>
      </c>
      <c r="L34" s="32">
        <v>0</v>
      </c>
    </row>
    <row r="35" spans="2:12" x14ac:dyDescent="0.25">
      <c r="B35" s="30">
        <v>32</v>
      </c>
      <c r="C35" s="34" t="s">
        <v>87</v>
      </c>
      <c r="D35" s="32">
        <v>2.4870436624516139</v>
      </c>
      <c r="E35" s="32">
        <v>0</v>
      </c>
      <c r="F35" s="43">
        <v>121.74835510364537</v>
      </c>
      <c r="G35" s="32">
        <v>23.275852624838716</v>
      </c>
      <c r="H35" s="32">
        <v>0</v>
      </c>
      <c r="I35" s="33">
        <v>0</v>
      </c>
      <c r="J35" s="33">
        <v>0</v>
      </c>
      <c r="K35" s="33">
        <f t="shared" si="0"/>
        <v>147.51125139093568</v>
      </c>
      <c r="L35" s="32">
        <v>0</v>
      </c>
    </row>
    <row r="36" spans="2:12" x14ac:dyDescent="0.25">
      <c r="B36" s="30">
        <v>33</v>
      </c>
      <c r="C36" s="34" t="s">
        <v>88</v>
      </c>
      <c r="D36" s="32">
        <v>1.2463197216129034</v>
      </c>
      <c r="E36" s="32">
        <v>0</v>
      </c>
      <c r="F36" s="43">
        <v>54.090632057193652</v>
      </c>
      <c r="G36" s="32">
        <v>6.6849736566451599</v>
      </c>
      <c r="H36" s="32">
        <v>0</v>
      </c>
      <c r="I36" s="33">
        <v>0</v>
      </c>
      <c r="J36" s="33">
        <v>0</v>
      </c>
      <c r="K36" s="33">
        <f t="shared" si="0"/>
        <v>62.02192543545172</v>
      </c>
      <c r="L36" s="32">
        <v>0</v>
      </c>
    </row>
    <row r="37" spans="2:12" x14ac:dyDescent="0.25">
      <c r="B37" s="30">
        <v>34</v>
      </c>
      <c r="C37" s="34" t="s">
        <v>89</v>
      </c>
      <c r="D37" s="32">
        <v>0</v>
      </c>
      <c r="E37" s="32">
        <v>0</v>
      </c>
      <c r="F37" s="43">
        <v>0.17718764712903226</v>
      </c>
      <c r="G37" s="32">
        <v>7.9754683870967708E-3</v>
      </c>
      <c r="H37" s="32">
        <v>0</v>
      </c>
      <c r="I37" s="33">
        <v>0</v>
      </c>
      <c r="J37" s="33">
        <v>0</v>
      </c>
      <c r="K37" s="33">
        <f t="shared" si="0"/>
        <v>0.18516311551612902</v>
      </c>
      <c r="L37" s="32">
        <v>0</v>
      </c>
    </row>
    <row r="38" spans="2:12" x14ac:dyDescent="0.25">
      <c r="B38" s="30">
        <v>35</v>
      </c>
      <c r="C38" s="34" t="s">
        <v>90</v>
      </c>
      <c r="D38" s="32">
        <v>3.6302046130322569</v>
      </c>
      <c r="E38" s="32">
        <v>0</v>
      </c>
      <c r="F38" s="43">
        <v>186.56516743941953</v>
      </c>
      <c r="G38" s="32">
        <v>40.91563709967739</v>
      </c>
      <c r="H38" s="32">
        <v>0</v>
      </c>
      <c r="I38" s="33">
        <v>0</v>
      </c>
      <c r="J38" s="33">
        <v>0</v>
      </c>
      <c r="K38" s="33">
        <f t="shared" si="0"/>
        <v>231.11100915212916</v>
      </c>
      <c r="L38" s="32">
        <v>0</v>
      </c>
    </row>
    <row r="39" spans="2:12" x14ac:dyDescent="0.25">
      <c r="B39" s="30">
        <v>36</v>
      </c>
      <c r="C39" s="34" t="s">
        <v>91</v>
      </c>
      <c r="D39" s="32">
        <v>2.5393948E-2</v>
      </c>
      <c r="E39" s="32">
        <v>0</v>
      </c>
      <c r="F39" s="43">
        <v>9.2298355814516082</v>
      </c>
      <c r="G39" s="32">
        <v>1.3558385906774191</v>
      </c>
      <c r="H39" s="32">
        <v>0</v>
      </c>
      <c r="I39" s="33">
        <v>0</v>
      </c>
      <c r="J39" s="33">
        <v>0</v>
      </c>
      <c r="K39" s="33">
        <f t="shared" si="0"/>
        <v>10.611068120129026</v>
      </c>
      <c r="L39" s="32">
        <v>0</v>
      </c>
    </row>
    <row r="40" spans="2:12" x14ac:dyDescent="0.25">
      <c r="B40" s="30">
        <v>37</v>
      </c>
      <c r="C40" s="34" t="s">
        <v>92</v>
      </c>
      <c r="D40" s="32">
        <v>0.7676344463548388</v>
      </c>
      <c r="E40" s="32">
        <v>0</v>
      </c>
      <c r="F40" s="43">
        <v>92.164705067096961</v>
      </c>
      <c r="G40" s="32">
        <v>21.895451725129043</v>
      </c>
      <c r="H40" s="32">
        <v>0</v>
      </c>
      <c r="I40" s="33">
        <v>0</v>
      </c>
      <c r="J40" s="33">
        <v>0</v>
      </c>
      <c r="K40" s="33">
        <f t="shared" si="0"/>
        <v>114.82779123858083</v>
      </c>
      <c r="L40" s="32">
        <v>0</v>
      </c>
    </row>
    <row r="41" spans="2:12" s="38" customFormat="1" x14ac:dyDescent="0.25">
      <c r="B41" s="35" t="s">
        <v>93</v>
      </c>
      <c r="C41" s="36"/>
      <c r="D41" s="37">
        <f>SUM(D4:D40)</f>
        <v>60.30263601535485</v>
      </c>
      <c r="E41" s="37">
        <f t="shared" ref="E41:L41" si="1">SUM(E4:E40)</f>
        <v>0</v>
      </c>
      <c r="F41" s="37">
        <f t="shared" si="1"/>
        <v>2179.4999985885152</v>
      </c>
      <c r="G41" s="37">
        <f t="shared" si="1"/>
        <v>513.98136008296865</v>
      </c>
      <c r="H41" s="37">
        <f t="shared" si="1"/>
        <v>0</v>
      </c>
      <c r="I41" s="37">
        <f t="shared" si="1"/>
        <v>0</v>
      </c>
      <c r="J41" s="37">
        <f t="shared" si="1"/>
        <v>0</v>
      </c>
      <c r="K41" s="37">
        <f t="shared" si="1"/>
        <v>2753.7839946868385</v>
      </c>
      <c r="L41" s="37">
        <f t="shared" si="1"/>
        <v>0</v>
      </c>
    </row>
    <row r="42" spans="2:12" x14ac:dyDescent="0.25">
      <c r="B42" t="s">
        <v>94</v>
      </c>
      <c r="D42" s="41"/>
      <c r="F42" s="41"/>
      <c r="G42" s="41"/>
      <c r="I42" s="39"/>
      <c r="J42" s="39"/>
      <c r="K42" s="41"/>
    </row>
    <row r="43" spans="2:12" s="39" customFormat="1" x14ac:dyDescent="0.25">
      <c r="D43" s="45"/>
      <c r="E43" s="45"/>
      <c r="F43" s="45"/>
      <c r="G43" s="45"/>
      <c r="K43" s="45"/>
    </row>
    <row r="44" spans="2:12" x14ac:dyDescent="0.25">
      <c r="D44" s="39"/>
      <c r="I44" s="39"/>
      <c r="J44" s="39"/>
      <c r="K44" s="39"/>
      <c r="L44" s="39"/>
    </row>
    <row r="45" spans="2:12" x14ac:dyDescent="0.25">
      <c r="D45" s="39"/>
      <c r="E45" s="39"/>
      <c r="F45" s="39"/>
      <c r="G45" s="39"/>
      <c r="I45" s="39"/>
      <c r="J45" s="39"/>
      <c r="K45" s="39"/>
      <c r="L45" s="39"/>
    </row>
    <row r="46" spans="2:12" x14ac:dyDescent="0.25">
      <c r="D46" s="39"/>
      <c r="E46" s="39"/>
      <c r="F46" s="39"/>
      <c r="G46" s="39"/>
      <c r="H46" s="41"/>
      <c r="I46" s="39"/>
      <c r="J46" s="39"/>
      <c r="K46" s="39"/>
      <c r="L46" s="39"/>
    </row>
    <row r="47" spans="2:12" x14ac:dyDescent="0.25">
      <c r="D47" s="40"/>
      <c r="E47" s="40"/>
      <c r="F47" s="40"/>
      <c r="G47" s="40"/>
      <c r="H47" s="40"/>
      <c r="I47" s="41"/>
      <c r="J47" s="41"/>
      <c r="K47" s="40"/>
      <c r="L47" s="40"/>
    </row>
    <row r="48" spans="2:12" x14ac:dyDescent="0.25">
      <c r="K48" s="42"/>
    </row>
    <row r="49" spans="11:11" x14ac:dyDescent="0.25">
      <c r="K49" s="42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2025-04-09T07:35:18Z</dcterms:modified>
</cp:coreProperties>
</file>