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.SAMCO REPORTS\01.SAMCO REPORTS\002.DISCLOSURE OF AAUM\08.Disclosure of AAUM for NOV'25\FINAL FILES\"/>
    </mc:Choice>
  </mc:AlternateContent>
  <xr:revisionPtr revIDLastSave="0" documentId="13_ncr:1_{C2AF732A-83E6-4EA1-8109-64ED063E48E4}" xr6:coauthVersionLast="47" xr6:coauthVersionMax="47" xr10:uidLastSave="{00000000-0000-0000-0000-000000000000}"/>
  <bookViews>
    <workbookView xWindow="0" yWindow="0" windowWidth="20490" windowHeight="7425" xr2:uid="{00000000-000D-0000-FFFF-FFFF00000000}"/>
  </bookViews>
  <sheets>
    <sheet name="Anex A1 Frmt for AUM disclosure" sheetId="1" r:id="rId1"/>
    <sheet name="Anex A2 Frmt AUM state UT wise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4" i="1" l="1"/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<sst xmlns="http://schemas.openxmlformats.org/spreadsheetml/2006/main" count="145" uniqueCount="111">
  <si>
    <t>Sl. No.</t>
  </si>
  <si>
    <t>Scheme Category/ Scheme Name</t>
  </si>
  <si>
    <t>SAMCO Mutual Fund: Average Net Assets Under Management (AAUM) as on NOV 2025 (All figures in Rs. Crore)</t>
  </si>
  <si>
    <t xml:space="preserve">Through Direct Plan </t>
  </si>
  <si>
    <t>Through Associate Distributors</t>
  </si>
  <si>
    <t>Through Non - Associate Distributors</t>
  </si>
  <si>
    <t>GRAND TOTAL</t>
  </si>
  <si>
    <t>T30</t>
  </si>
  <si>
    <t>B30</t>
  </si>
  <si>
    <t>I</t>
  </si>
  <si>
    <t>II</t>
  </si>
  <si>
    <t>A</t>
  </si>
  <si>
    <t>INCOME / DEBT ORIENTED SCHEMES</t>
  </si>
  <si>
    <t>(i)</t>
  </si>
  <si>
    <t>Liquid/ Money Market</t>
  </si>
  <si>
    <t>SAMCO OVERNIGHT FUND</t>
  </si>
  <si>
    <t>(a) Sub-Total</t>
  </si>
  <si>
    <t>(ii)</t>
  </si>
  <si>
    <t>Gilt</t>
  </si>
  <si>
    <t>(b) Sub-Total</t>
  </si>
  <si>
    <t>(iii)</t>
  </si>
  <si>
    <t>FMP</t>
  </si>
  <si>
    <t>(c) Sub-Total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</si>
  <si>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</si>
  <si>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</si>
  <si>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</si>
  <si>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</si>
  <si>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</si>
  <si>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</si>
  <si>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</si>
  <si>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</si>
  <si>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</si>
  <si>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</si>
  <si>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</si>
  <si>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</si>
  <si>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</si>
  <si>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ELSS</t>
  </si>
  <si>
    <t>SAMCO ELSS TAX SAVER FUND</t>
  </si>
  <si>
    <t>Others</t>
  </si>
  <si>
    <t>SAMCO ACTIVE MOMENTUM FUND</t>
  </si>
  <si>
    <t>SAMCO ARBITRAGE FUND</t>
  </si>
  <si>
    <t>SAMCO FLEXI CAP FUND</t>
  </si>
  <si>
    <t>SAMCO LARGE &amp; MID CAP FUND</t>
  </si>
  <si>
    <t>SAMCO LARGE CAP FUND</t>
  </si>
  <si>
    <t>SAMCO MULTI ASSET ALLOCATION FUND</t>
  </si>
  <si>
    <t>SAMCO MULTI CAP FUND</t>
  </si>
  <si>
    <t>SAMCO SPECIAL OPPORTUNITIES FUND</t>
  </si>
  <si>
    <t>Grand Sub-Total (a+b)</t>
  </si>
  <si>
    <t>C</t>
  </si>
  <si>
    <t>BALANCED SCHEMES</t>
  </si>
  <si>
    <t>Balanced schemes</t>
  </si>
  <si>
    <t>SAMCO DYNAMIC ASSET ALLOCATION FUND</t>
  </si>
  <si>
    <t>Grand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</si>
  <si>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</si>
  <si>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</si>
  <si>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</si>
  <si>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</si>
  <si>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</si>
  <si>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</si>
  <si>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</si>
  <si>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</si>
  <si>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F</t>
  </si>
  <si>
    <t>Fund of Funds Scheme (Domestic)</t>
  </si>
  <si>
    <t>Table showing State wise /Union Territory wise contribution to AAUM of category of schemes as on NOV 2025</t>
  </si>
  <si>
    <t>SAMCO MUTUAL Fund (All figures in Rs. Crore)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</si>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</sst>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0"/>
    <numFmt numFmtId="165" formatCode="#,##0.000000"/>
  </numFmts>
  <fonts count="12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96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43" fontId="0" fillId="0" borderId="0" xfId="1" applyFont="1" applyBorder="1" applyAlignment="1">
      <alignment wrapText="1"/>
    </xf>
    <xf numFmtId="165" fontId="0" fillId="0" borderId="0" xfId="0" applyNumberFormat="1" applyAlignment="1">
      <alignment wrapText="1"/>
    </xf>
    <xf numFmtId="43" fontId="9" fillId="0" borderId="0" xfId="1" applyFont="1" applyBorder="1" applyAlignment="1">
      <alignment wrapText="1"/>
    </xf>
    <xf numFmtId="43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tabSelected="1" zoomScaleNormal="100" workbookViewId="0"/>
  </sheetViews>
  <sheetFormatPr defaultColWidth="9.140625" defaultRowHeight="15"/>
  <cols>
    <col min="1" max="1" width="8.28515625" style="6" customWidth="1"/>
    <col min="2" max="2" width="63.5703125" style="6" bestFit="1" customWidth="1"/>
    <col min="3" max="62" width="9.5703125" style="6" customWidth="1"/>
    <col min="63" max="63" width="17" style="7" customWidth="1"/>
    <col min="64" max="65" width="10.7109375" style="6" bestFit="1" customWidth="1"/>
    <col min="66" max="66" width="9.140625" style="6"/>
    <col min="67" max="67" width="9.140625" style="45"/>
    <col min="68" max="16384" width="9.140625" style="6"/>
  </cols>
  <sheetData>
    <row r="1" spans="1:67" ht="15" customHeight="1" thickBot="1">
      <c r="B1" s="1"/>
    </row>
    <row r="2" spans="1:67" ht="15.75" customHeight="1" thickBot="1">
      <c r="A2" s="76" t="s">
        <v>0</v>
      </c>
      <c r="B2" s="78" t="s">
        <v>1</v>
      </c>
      <c r="C2" s="81" t="s">
        <v>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3"/>
    </row>
    <row r="3" spans="1:67" ht="18.75" thickBot="1">
      <c r="A3" s="77"/>
      <c r="B3" s="79"/>
      <c r="C3" s="84" t="s">
        <v>3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6"/>
      <c r="W3" s="84" t="s">
        <v>4</v>
      </c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6"/>
      <c r="AQ3" s="84" t="s">
        <v>5</v>
      </c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6"/>
      <c r="BK3" s="70" t="s">
        <v>6</v>
      </c>
    </row>
    <row r="4" spans="1:67" ht="18.75" thickBot="1">
      <c r="A4" s="77"/>
      <c r="B4" s="79"/>
      <c r="C4" s="73" t="s">
        <v>7</v>
      </c>
      <c r="D4" s="74"/>
      <c r="E4" s="74"/>
      <c r="F4" s="74"/>
      <c r="G4" s="74"/>
      <c r="H4" s="74"/>
      <c r="I4" s="74"/>
      <c r="J4" s="74"/>
      <c r="K4" s="74"/>
      <c r="L4" s="75"/>
      <c r="M4" s="73" t="s">
        <v>8</v>
      </c>
      <c r="N4" s="74"/>
      <c r="O4" s="74"/>
      <c r="P4" s="74"/>
      <c r="Q4" s="74"/>
      <c r="R4" s="74"/>
      <c r="S4" s="74"/>
      <c r="T4" s="74"/>
      <c r="U4" s="74"/>
      <c r="V4" s="75"/>
      <c r="W4" s="73" t="s">
        <v>7</v>
      </c>
      <c r="X4" s="74"/>
      <c r="Y4" s="74"/>
      <c r="Z4" s="74"/>
      <c r="AA4" s="74"/>
      <c r="AB4" s="74"/>
      <c r="AC4" s="74"/>
      <c r="AD4" s="74"/>
      <c r="AE4" s="74"/>
      <c r="AF4" s="75"/>
      <c r="AG4" s="73" t="s">
        <v>8</v>
      </c>
      <c r="AH4" s="74"/>
      <c r="AI4" s="74"/>
      <c r="AJ4" s="74"/>
      <c r="AK4" s="74"/>
      <c r="AL4" s="74"/>
      <c r="AM4" s="74"/>
      <c r="AN4" s="74"/>
      <c r="AO4" s="74"/>
      <c r="AP4" s="75"/>
      <c r="AQ4" s="73" t="s">
        <v>7</v>
      </c>
      <c r="AR4" s="74"/>
      <c r="AS4" s="74"/>
      <c r="AT4" s="74"/>
      <c r="AU4" s="74"/>
      <c r="AV4" s="74"/>
      <c r="AW4" s="74"/>
      <c r="AX4" s="74"/>
      <c r="AY4" s="74"/>
      <c r="AZ4" s="75"/>
      <c r="BA4" s="73" t="s">
        <v>8</v>
      </c>
      <c r="BB4" s="74"/>
      <c r="BC4" s="74"/>
      <c r="BD4" s="74"/>
      <c r="BE4" s="74"/>
      <c r="BF4" s="74"/>
      <c r="BG4" s="74"/>
      <c r="BH4" s="74"/>
      <c r="BI4" s="74"/>
      <c r="BJ4" s="75"/>
      <c r="BK4" s="71"/>
    </row>
    <row r="5" spans="1:67" ht="18" customHeight="1">
      <c r="A5" s="77"/>
      <c r="B5" s="79"/>
      <c r="C5" s="87" t="s">
        <v>9</v>
      </c>
      <c r="D5" s="88"/>
      <c r="E5" s="88"/>
      <c r="F5" s="88"/>
      <c r="G5" s="89"/>
      <c r="H5" s="90" t="s">
        <v>10</v>
      </c>
      <c r="I5" s="91"/>
      <c r="J5" s="91"/>
      <c r="K5" s="91"/>
      <c r="L5" s="92"/>
      <c r="M5" s="87" t="s">
        <v>9</v>
      </c>
      <c r="N5" s="88"/>
      <c r="O5" s="88"/>
      <c r="P5" s="88"/>
      <c r="Q5" s="89"/>
      <c r="R5" s="90" t="s">
        <v>10</v>
      </c>
      <c r="S5" s="91"/>
      <c r="T5" s="91"/>
      <c r="U5" s="91"/>
      <c r="V5" s="92"/>
      <c r="W5" s="87" t="s">
        <v>9</v>
      </c>
      <c r="X5" s="88"/>
      <c r="Y5" s="88"/>
      <c r="Z5" s="88"/>
      <c r="AA5" s="89"/>
      <c r="AB5" s="90" t="s">
        <v>10</v>
      </c>
      <c r="AC5" s="91"/>
      <c r="AD5" s="91"/>
      <c r="AE5" s="91"/>
      <c r="AF5" s="92"/>
      <c r="AG5" s="87" t="s">
        <v>9</v>
      </c>
      <c r="AH5" s="88"/>
      <c r="AI5" s="88"/>
      <c r="AJ5" s="88"/>
      <c r="AK5" s="89"/>
      <c r="AL5" s="90" t="s">
        <v>10</v>
      </c>
      <c r="AM5" s="91"/>
      <c r="AN5" s="91"/>
      <c r="AO5" s="91"/>
      <c r="AP5" s="92"/>
      <c r="AQ5" s="87" t="s">
        <v>9</v>
      </c>
      <c r="AR5" s="88"/>
      <c r="AS5" s="88"/>
      <c r="AT5" s="88"/>
      <c r="AU5" s="89"/>
      <c r="AV5" s="90" t="s">
        <v>10</v>
      </c>
      <c r="AW5" s="91"/>
      <c r="AX5" s="91"/>
      <c r="AY5" s="91"/>
      <c r="AZ5" s="92"/>
      <c r="BA5" s="87" t="s">
        <v>9</v>
      </c>
      <c r="BB5" s="88"/>
      <c r="BC5" s="88"/>
      <c r="BD5" s="88"/>
      <c r="BE5" s="89"/>
      <c r="BF5" s="90" t="s">
        <v>10</v>
      </c>
      <c r="BG5" s="91"/>
      <c r="BH5" s="91"/>
      <c r="BI5" s="91"/>
      <c r="BJ5" s="92"/>
      <c r="BK5" s="71"/>
    </row>
    <row r="6" spans="1:67" ht="15.75">
      <c r="A6" s="77"/>
      <c r="B6" s="80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2"/>
    </row>
    <row r="7" spans="1:67" ht="18">
      <c r="A7" s="47" t="s">
        <v>11</v>
      </c>
      <c r="B7" s="46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ht="15.75">
      <c r="A8" s="48" t="s">
        <v>13</v>
      </c>
      <c r="B8" s="51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>
      <c r="A10" s="48"/>
      <c r="B10" s="53" t="s">
        <v>15</v>
      </c>
      <c r="C10" s="9">
        <v>0</v>
      </c>
      <c r="D10" s="10">
        <v>4.4918992883997984</v>
      </c>
      <c r="E10" s="10">
        <v>0</v>
      </c>
      <c r="F10" s="10">
        <v>0</v>
      </c>
      <c r="G10" s="11">
        <v>0</v>
      </c>
      <c r="H10" s="9">
        <v>0.33322281999999998</v>
      </c>
      <c r="I10" s="10">
        <v>13.45617446</v>
      </c>
      <c r="J10" s="10">
        <v>0</v>
      </c>
      <c r="K10" s="10">
        <v>0</v>
      </c>
      <c r="L10" s="11">
        <v>0.72484630000000005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0.29164297</v>
      </c>
      <c r="S10" s="10">
        <v>0</v>
      </c>
      <c r="T10" s="10">
        <v>0</v>
      </c>
      <c r="U10" s="10">
        <v>0</v>
      </c>
      <c r="V10" s="11">
        <v>7.7933999999999998E-3</v>
      </c>
      <c r="W10" s="9">
        <v>9.5999999999999991E-7</v>
      </c>
      <c r="X10" s="10">
        <v>0</v>
      </c>
      <c r="Y10" s="10">
        <v>0</v>
      </c>
      <c r="Z10" s="10">
        <v>0</v>
      </c>
      <c r="AA10" s="11">
        <v>0</v>
      </c>
      <c r="AB10" s="9">
        <v>5.1591400000000003E-2</v>
      </c>
      <c r="AC10" s="10">
        <v>5.624059E-2</v>
      </c>
      <c r="AD10" s="10">
        <v>0</v>
      </c>
      <c r="AE10" s="10">
        <v>0</v>
      </c>
      <c r="AF10" s="11">
        <v>1.0594328336318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3.6750129999999999E-2</v>
      </c>
      <c r="AM10" s="10">
        <v>1.44E-6</v>
      </c>
      <c r="AN10" s="10">
        <v>0</v>
      </c>
      <c r="AO10" s="10">
        <v>0</v>
      </c>
      <c r="AP10" s="11">
        <v>9.4737180000000004E-2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3.4346047899999999</v>
      </c>
      <c r="AW10" s="10">
        <v>3.5419442839683919</v>
      </c>
      <c r="AX10" s="10">
        <v>0</v>
      </c>
      <c r="AY10" s="10">
        <v>0</v>
      </c>
      <c r="AZ10" s="11">
        <v>14.202288749999999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1.7082127199999999</v>
      </c>
      <c r="BG10" s="10">
        <v>0.37940770000000001</v>
      </c>
      <c r="BH10" s="10">
        <v>0</v>
      </c>
      <c r="BI10" s="10">
        <v>0</v>
      </c>
      <c r="BJ10" s="11">
        <v>4.4250041500000004</v>
      </c>
      <c r="BK10" s="12">
        <f>SUM(C10:BJ10)</f>
        <v>48.295796165999988</v>
      </c>
      <c r="BO10" s="42"/>
    </row>
    <row r="11" spans="1:67" s="17" customFormat="1">
      <c r="A11" s="48"/>
      <c r="B11" s="54" t="s">
        <v>16</v>
      </c>
      <c r="C11" s="13">
        <f t="shared" ref="C11:AH11" si="0">SUM(C9:C10)</f>
        <v>0</v>
      </c>
      <c r="D11" s="14">
        <f t="shared" si="0"/>
        <v>4.4918992883997984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0.33322281999999998</v>
      </c>
      <c r="I11" s="14">
        <f t="shared" si="0"/>
        <v>13.45617446</v>
      </c>
      <c r="J11" s="14">
        <f t="shared" si="0"/>
        <v>0</v>
      </c>
      <c r="K11" s="14">
        <f t="shared" si="0"/>
        <v>0</v>
      </c>
      <c r="L11" s="15">
        <f t="shared" si="0"/>
        <v>0.72484630000000005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0.29164297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7.7933999999999998E-3</v>
      </c>
      <c r="W11" s="13">
        <f t="shared" si="0"/>
        <v>9.5999999999999991E-7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5.1591400000000003E-2</v>
      </c>
      <c r="AC11" s="14">
        <f t="shared" si="0"/>
        <v>5.624059E-2</v>
      </c>
      <c r="AD11" s="14">
        <f t="shared" si="0"/>
        <v>0</v>
      </c>
      <c r="AE11" s="14">
        <f t="shared" si="0"/>
        <v>0</v>
      </c>
      <c r="AF11" s="15">
        <f t="shared" si="0"/>
        <v>1.0594328336318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3.6750129999999999E-2</v>
      </c>
      <c r="AM11" s="14">
        <f t="shared" si="1"/>
        <v>1.44E-6</v>
      </c>
      <c r="AN11" s="14">
        <f t="shared" si="1"/>
        <v>0</v>
      </c>
      <c r="AO11" s="14">
        <f t="shared" si="1"/>
        <v>0</v>
      </c>
      <c r="AP11" s="15">
        <f t="shared" si="1"/>
        <v>9.4737180000000004E-2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3.4346047899999999</v>
      </c>
      <c r="AW11" s="14">
        <f t="shared" si="1"/>
        <v>3.5419442839683919</v>
      </c>
      <c r="AX11" s="14">
        <f t="shared" si="1"/>
        <v>0</v>
      </c>
      <c r="AY11" s="14">
        <f t="shared" si="1"/>
        <v>0</v>
      </c>
      <c r="AZ11" s="15">
        <f t="shared" si="1"/>
        <v>14.202288749999999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1.7082127199999999</v>
      </c>
      <c r="BG11" s="14">
        <f t="shared" si="1"/>
        <v>0.37940770000000001</v>
      </c>
      <c r="BH11" s="14">
        <f t="shared" si="1"/>
        <v>0</v>
      </c>
      <c r="BI11" s="14">
        <f t="shared" si="1"/>
        <v>0</v>
      </c>
      <c r="BJ11" s="15">
        <f t="shared" si="1"/>
        <v>4.4250041500000004</v>
      </c>
      <c r="BK11" s="16">
        <f t="shared" si="1"/>
        <v>48.295796165999988</v>
      </c>
      <c r="BO11" s="44"/>
    </row>
    <row r="12" spans="1:67" ht="15" customHeight="1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>
      <c r="A13" s="48" t="s">
        <v>17</v>
      </c>
      <c r="B13" s="51" t="s">
        <v>18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>
      <c r="A15" s="48"/>
      <c r="B15" s="54" t="s">
        <v>19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>
      <c r="A17" s="48" t="s">
        <v>20</v>
      </c>
      <c r="B17" s="51" t="s">
        <v>21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>
      <c r="A19" s="48"/>
      <c r="B19" s="54" t="s">
        <v>22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>
      <c r="A21" s="48" t="s">
        <v>23</v>
      </c>
      <c r="B21" s="58" t="s">
        <v>24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>
      <c r="A22" s="48"/>
      <c r="B22" s="53" t="s">
        <v>25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>
      <c r="A23" s="48"/>
      <c r="B23" s="54" t="s">
        <v>26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>
      <c r="A24" s="48" t="s">
        <v>27</v>
      </c>
      <c r="B24" s="58" t="s">
        <v>28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>
      <c r="A25" s="48"/>
      <c r="B25" s="53" t="s">
        <v>25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>
      <c r="A26" s="48"/>
      <c r="B26" s="54" t="s">
        <v>29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>
      <c r="A27" s="48" t="s">
        <v>30</v>
      </c>
      <c r="B27" s="51" t="s">
        <v>31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>
      <c r="A29" s="48"/>
      <c r="B29" s="54" t="s">
        <v>32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>
      <c r="A30" s="48"/>
      <c r="B30" s="54" t="s">
        <v>33</v>
      </c>
      <c r="C30" s="13">
        <f t="shared" ref="C30:AH30" si="8">C29+C26+C23+C19+C15+C11</f>
        <v>0</v>
      </c>
      <c r="D30" s="14">
        <f t="shared" si="8"/>
        <v>4.4918992883997984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0.33322281999999998</v>
      </c>
      <c r="I30" s="14">
        <f t="shared" si="8"/>
        <v>13.45617446</v>
      </c>
      <c r="J30" s="14">
        <f t="shared" si="8"/>
        <v>0</v>
      </c>
      <c r="K30" s="14">
        <f t="shared" si="8"/>
        <v>0</v>
      </c>
      <c r="L30" s="15">
        <f t="shared" si="8"/>
        <v>0.72484630000000005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0.29164297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7.7933999999999998E-3</v>
      </c>
      <c r="W30" s="13">
        <f t="shared" si="8"/>
        <v>9.5999999999999991E-7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5.1591400000000003E-2</v>
      </c>
      <c r="AC30" s="14">
        <f t="shared" si="8"/>
        <v>5.624059E-2</v>
      </c>
      <c r="AD30" s="14">
        <f t="shared" si="8"/>
        <v>0</v>
      </c>
      <c r="AE30" s="14">
        <f t="shared" si="8"/>
        <v>0</v>
      </c>
      <c r="AF30" s="15">
        <f t="shared" si="8"/>
        <v>1.0594328336318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3.6750129999999999E-2</v>
      </c>
      <c r="AM30" s="14">
        <f t="shared" si="9"/>
        <v>1.44E-6</v>
      </c>
      <c r="AN30" s="14">
        <f t="shared" si="9"/>
        <v>0</v>
      </c>
      <c r="AO30" s="14">
        <f t="shared" si="9"/>
        <v>0</v>
      </c>
      <c r="AP30" s="15">
        <f t="shared" si="9"/>
        <v>9.4737180000000004E-2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3.4346047899999999</v>
      </c>
      <c r="AW30" s="14">
        <f t="shared" si="9"/>
        <v>3.5419442839683919</v>
      </c>
      <c r="AX30" s="14">
        <f t="shared" si="9"/>
        <v>0</v>
      </c>
      <c r="AY30" s="14">
        <f t="shared" si="9"/>
        <v>0</v>
      </c>
      <c r="AZ30" s="15">
        <f t="shared" si="9"/>
        <v>14.202288749999999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1.7082127199999999</v>
      </c>
      <c r="BG30" s="14">
        <f t="shared" si="9"/>
        <v>0.37940770000000001</v>
      </c>
      <c r="BH30" s="14">
        <f t="shared" si="9"/>
        <v>0</v>
      </c>
      <c r="BI30" s="14">
        <f t="shared" si="9"/>
        <v>0</v>
      </c>
      <c r="BJ30" s="15">
        <f t="shared" si="9"/>
        <v>4.4250041500000004</v>
      </c>
      <c r="BK30" s="15">
        <f t="shared" si="9"/>
        <v>48.295796165999988</v>
      </c>
      <c r="BO30" s="44"/>
    </row>
    <row r="31" spans="1:67" ht="15" customHeight="1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>
      <c r="A32" s="48" t="s">
        <v>34</v>
      </c>
      <c r="B32" s="60" t="s">
        <v>35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>
      <c r="A33" s="48" t="s">
        <v>13</v>
      </c>
      <c r="B33" s="61" t="s">
        <v>36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>
      <c r="A34" s="48"/>
      <c r="B34" s="53" t="s">
        <v>37</v>
      </c>
      <c r="C34" s="9">
        <v>0</v>
      </c>
      <c r="D34" s="10">
        <v>0.23277205376659998</v>
      </c>
      <c r="E34" s="10">
        <v>0</v>
      </c>
      <c r="F34" s="10">
        <v>0</v>
      </c>
      <c r="G34" s="11">
        <v>0</v>
      </c>
      <c r="H34" s="9">
        <v>11.620227270000001</v>
      </c>
      <c r="I34" s="10">
        <v>0.12085411</v>
      </c>
      <c r="J34" s="10">
        <v>0</v>
      </c>
      <c r="K34" s="10">
        <v>0</v>
      </c>
      <c r="L34" s="11">
        <v>0.45091756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9.0984529999999992</v>
      </c>
      <c r="S34" s="10">
        <v>3.5620779999999998E-2</v>
      </c>
      <c r="T34" s="10">
        <v>0</v>
      </c>
      <c r="U34" s="10">
        <v>0</v>
      </c>
      <c r="V34" s="11">
        <v>9.0573650000000006E-2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1.62089784</v>
      </c>
      <c r="AC34" s="10">
        <v>2.5294580000000001E-2</v>
      </c>
      <c r="AD34" s="10">
        <v>0</v>
      </c>
      <c r="AE34" s="10">
        <v>0</v>
      </c>
      <c r="AF34" s="11">
        <v>1.5495412849641996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0.49874030000000003</v>
      </c>
      <c r="AM34" s="10">
        <v>1.535426E-2</v>
      </c>
      <c r="AN34" s="10">
        <v>0</v>
      </c>
      <c r="AO34" s="10">
        <v>0</v>
      </c>
      <c r="AP34" s="11">
        <v>2.8079150000000001E-2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44.199993640000002</v>
      </c>
      <c r="AW34" s="10">
        <v>3.0847693612690938</v>
      </c>
      <c r="AX34" s="10">
        <v>0</v>
      </c>
      <c r="AY34" s="10">
        <v>0</v>
      </c>
      <c r="AZ34" s="11">
        <v>18.955744110000001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26.87884262</v>
      </c>
      <c r="BG34" s="10">
        <v>1.04280606</v>
      </c>
      <c r="BH34" s="10">
        <v>0</v>
      </c>
      <c r="BI34" s="10">
        <v>0</v>
      </c>
      <c r="BJ34" s="11">
        <v>2.9136888299999999</v>
      </c>
      <c r="BK34" s="12">
        <f>SUM(C34:BJ34)</f>
        <v>122.4631704599999</v>
      </c>
      <c r="BO34" s="42"/>
    </row>
    <row r="35" spans="1:67" s="17" customFormat="1">
      <c r="A35" s="48"/>
      <c r="B35" s="54" t="s">
        <v>16</v>
      </c>
      <c r="C35" s="13">
        <f t="shared" ref="C35:AH35" si="10">SUM(C34:C34)</f>
        <v>0</v>
      </c>
      <c r="D35" s="14">
        <f t="shared" si="10"/>
        <v>0.23277205376659998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11.620227270000001</v>
      </c>
      <c r="I35" s="14">
        <f t="shared" si="10"/>
        <v>0.12085411</v>
      </c>
      <c r="J35" s="14">
        <f t="shared" si="10"/>
        <v>0</v>
      </c>
      <c r="K35" s="14">
        <f t="shared" si="10"/>
        <v>0</v>
      </c>
      <c r="L35" s="15">
        <f t="shared" si="10"/>
        <v>0.45091756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9.0984529999999992</v>
      </c>
      <c r="S35" s="14">
        <f t="shared" si="10"/>
        <v>3.5620779999999998E-2</v>
      </c>
      <c r="T35" s="14">
        <f t="shared" si="10"/>
        <v>0</v>
      </c>
      <c r="U35" s="14">
        <f t="shared" si="10"/>
        <v>0</v>
      </c>
      <c r="V35" s="15">
        <f t="shared" si="10"/>
        <v>9.0573650000000006E-2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1.62089784</v>
      </c>
      <c r="AC35" s="14">
        <f t="shared" si="10"/>
        <v>2.5294580000000001E-2</v>
      </c>
      <c r="AD35" s="14">
        <f t="shared" si="10"/>
        <v>0</v>
      </c>
      <c r="AE35" s="14">
        <f t="shared" si="10"/>
        <v>0</v>
      </c>
      <c r="AF35" s="15">
        <f t="shared" si="10"/>
        <v>1.5495412849641996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0.49874030000000003</v>
      </c>
      <c r="AM35" s="14">
        <f t="shared" si="11"/>
        <v>1.535426E-2</v>
      </c>
      <c r="AN35" s="14">
        <f t="shared" si="11"/>
        <v>0</v>
      </c>
      <c r="AO35" s="14">
        <f t="shared" si="11"/>
        <v>0</v>
      </c>
      <c r="AP35" s="15">
        <f t="shared" si="11"/>
        <v>2.8079150000000001E-2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44.199993640000002</v>
      </c>
      <c r="AW35" s="14">
        <f t="shared" si="11"/>
        <v>3.0847693612690938</v>
      </c>
      <c r="AX35" s="14">
        <f t="shared" si="11"/>
        <v>0</v>
      </c>
      <c r="AY35" s="14">
        <f t="shared" si="11"/>
        <v>0</v>
      </c>
      <c r="AZ35" s="15">
        <f t="shared" si="11"/>
        <v>18.955744110000001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26.87884262</v>
      </c>
      <c r="BG35" s="14">
        <f t="shared" si="11"/>
        <v>1.04280606</v>
      </c>
      <c r="BH35" s="14">
        <f t="shared" si="11"/>
        <v>0</v>
      </c>
      <c r="BI35" s="14">
        <f t="shared" si="11"/>
        <v>0</v>
      </c>
      <c r="BJ35" s="15">
        <f t="shared" si="11"/>
        <v>2.9136888299999999</v>
      </c>
      <c r="BK35" s="16">
        <f t="shared" si="11"/>
        <v>122.4631704599999</v>
      </c>
      <c r="BO35" s="44"/>
    </row>
    <row r="36" spans="1:67" ht="15" customHeight="1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>
      <c r="A37" s="48" t="s">
        <v>17</v>
      </c>
      <c r="B37" s="51" t="s">
        <v>38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>
      <c r="A38" s="48"/>
      <c r="B38" s="53" t="s">
        <v>39</v>
      </c>
      <c r="C38" s="40">
        <v>0</v>
      </c>
      <c r="D38" s="10">
        <v>1.2327043648332001</v>
      </c>
      <c r="E38" s="10">
        <v>0</v>
      </c>
      <c r="F38" s="10">
        <v>0</v>
      </c>
      <c r="G38" s="41">
        <v>2.4700764999999998</v>
      </c>
      <c r="H38" s="40">
        <v>29.201401700000002</v>
      </c>
      <c r="I38" s="10">
        <v>5.9265033899999997</v>
      </c>
      <c r="J38" s="10">
        <v>0</v>
      </c>
      <c r="K38" s="10">
        <v>0</v>
      </c>
      <c r="L38" s="41">
        <v>30.760947779999999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16.08778753</v>
      </c>
      <c r="S38" s="10">
        <v>0.13783919</v>
      </c>
      <c r="T38" s="10">
        <v>0</v>
      </c>
      <c r="U38" s="10">
        <v>0</v>
      </c>
      <c r="V38" s="41">
        <v>3.8362987099999999</v>
      </c>
      <c r="W38" s="40">
        <v>4.6537999999999996E-3</v>
      </c>
      <c r="X38" s="10">
        <v>0</v>
      </c>
      <c r="Y38" s="10">
        <v>0</v>
      </c>
      <c r="Z38" s="10">
        <v>0</v>
      </c>
      <c r="AA38" s="41">
        <v>0</v>
      </c>
      <c r="AB38" s="40">
        <v>6.0471597299999997</v>
      </c>
      <c r="AC38" s="10">
        <v>0.24118438</v>
      </c>
      <c r="AD38" s="10">
        <v>0</v>
      </c>
      <c r="AE38" s="10">
        <v>0</v>
      </c>
      <c r="AF38" s="41">
        <v>7.657366950261804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1.7592564100000001</v>
      </c>
      <c r="AM38" s="10">
        <v>3.0760780000000001E-2</v>
      </c>
      <c r="AN38" s="10">
        <v>0</v>
      </c>
      <c r="AO38" s="10">
        <v>0</v>
      </c>
      <c r="AP38" s="41">
        <v>0.62304543999999995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144.46182031999999</v>
      </c>
      <c r="AW38" s="10">
        <v>37.332816473905623</v>
      </c>
      <c r="AX38" s="10">
        <v>0</v>
      </c>
      <c r="AY38" s="10">
        <v>0</v>
      </c>
      <c r="AZ38" s="41">
        <v>298.94752383000002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85.750849759999994</v>
      </c>
      <c r="BG38" s="10">
        <v>6.6065811300000004</v>
      </c>
      <c r="BH38" s="10">
        <v>0</v>
      </c>
      <c r="BI38" s="10">
        <v>0</v>
      </c>
      <c r="BJ38" s="41">
        <v>83.933452110000005</v>
      </c>
      <c r="BK38" s="12">
        <f t="shared" ref="BK38:BK45" si="12">SUM(C38:BJ38)</f>
        <v>763.05003027900057</v>
      </c>
      <c r="BO38" s="42"/>
    </row>
    <row r="39" spans="1:67">
      <c r="A39" s="48"/>
      <c r="B39" s="53" t="s">
        <v>40</v>
      </c>
      <c r="C39" s="40">
        <v>0</v>
      </c>
      <c r="D39" s="10">
        <v>7.5488783333300002E-2</v>
      </c>
      <c r="E39" s="10">
        <v>0</v>
      </c>
      <c r="F39" s="10">
        <v>0</v>
      </c>
      <c r="G39" s="41">
        <v>0</v>
      </c>
      <c r="H39" s="40">
        <v>2.2298661800000001</v>
      </c>
      <c r="I39" s="10">
        <v>4.2901216900000003</v>
      </c>
      <c r="J39" s="10">
        <v>0</v>
      </c>
      <c r="K39" s="10">
        <v>0</v>
      </c>
      <c r="L39" s="41">
        <v>2.7270371600000001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0.1147562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8.6242799999999998E-3</v>
      </c>
      <c r="AC39" s="10">
        <v>0</v>
      </c>
      <c r="AD39" s="10">
        <v>0</v>
      </c>
      <c r="AE39" s="10">
        <v>0</v>
      </c>
      <c r="AF39" s="41">
        <v>0.10129744456630001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1.0352099999999999E-3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1.35740455</v>
      </c>
      <c r="AW39" s="10">
        <v>0.648367630100389</v>
      </c>
      <c r="AX39" s="10">
        <v>0</v>
      </c>
      <c r="AY39" s="10">
        <v>0</v>
      </c>
      <c r="AZ39" s="41">
        <v>9.4394242500000001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0.5472496</v>
      </c>
      <c r="BG39" s="10">
        <v>1.534376E-2</v>
      </c>
      <c r="BH39" s="10">
        <v>0</v>
      </c>
      <c r="BI39" s="10">
        <v>0</v>
      </c>
      <c r="BJ39" s="41">
        <v>2.8727939</v>
      </c>
      <c r="BK39" s="12">
        <f t="shared" si="12"/>
        <v>24.428810637999991</v>
      </c>
      <c r="BO39" s="42"/>
    </row>
    <row r="40" spans="1:67">
      <c r="A40" s="48"/>
      <c r="B40" s="53" t="s">
        <v>41</v>
      </c>
      <c r="C40" s="37">
        <v>1.5960909999999998E-2</v>
      </c>
      <c r="D40" s="37">
        <v>0.99610816589979978</v>
      </c>
      <c r="E40" s="37">
        <v>0</v>
      </c>
      <c r="F40" s="37">
        <v>0</v>
      </c>
      <c r="G40" s="37">
        <v>1.0966518300000001</v>
      </c>
      <c r="H40" s="37">
        <v>14.553425000000001</v>
      </c>
      <c r="I40" s="37">
        <v>0.25932316</v>
      </c>
      <c r="J40" s="37">
        <v>0</v>
      </c>
      <c r="K40" s="37">
        <v>0</v>
      </c>
      <c r="L40" s="37">
        <v>4.1667775499999999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9.5512692300000008</v>
      </c>
      <c r="S40" s="37">
        <v>5.2850700000000002E-3</v>
      </c>
      <c r="T40" s="37">
        <v>0</v>
      </c>
      <c r="U40" s="37">
        <v>0</v>
      </c>
      <c r="V40" s="37">
        <v>0.67443226000000001</v>
      </c>
      <c r="W40" s="37">
        <v>5.4796000000000001E-4</v>
      </c>
      <c r="X40" s="37">
        <v>0.23954761999999999</v>
      </c>
      <c r="Y40" s="37">
        <v>0</v>
      </c>
      <c r="Z40" s="37">
        <v>0</v>
      </c>
      <c r="AA40" s="37">
        <v>0</v>
      </c>
      <c r="AB40" s="37">
        <v>6.1488017599999996</v>
      </c>
      <c r="AC40" s="37">
        <v>0.40601610999999999</v>
      </c>
      <c r="AD40" s="37">
        <v>0</v>
      </c>
      <c r="AE40" s="37">
        <v>0</v>
      </c>
      <c r="AF40" s="37">
        <v>4.4783165553281021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3.07077518</v>
      </c>
      <c r="AM40" s="37">
        <v>6.6587E-3</v>
      </c>
      <c r="AN40" s="37">
        <v>0</v>
      </c>
      <c r="AO40" s="37">
        <v>0</v>
      </c>
      <c r="AP40" s="37">
        <v>0.38852679000000001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117.9779583</v>
      </c>
      <c r="AW40" s="37">
        <v>7.9417753827727893</v>
      </c>
      <c r="AX40" s="37">
        <v>0</v>
      </c>
      <c r="AY40" s="37">
        <v>0</v>
      </c>
      <c r="AZ40" s="37">
        <v>79.494443700000005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71.245429720000004</v>
      </c>
      <c r="BG40" s="38">
        <v>5.3633837700000004</v>
      </c>
      <c r="BH40" s="37">
        <v>0</v>
      </c>
      <c r="BI40" s="37">
        <v>0</v>
      </c>
      <c r="BJ40" s="37">
        <v>19.65824624</v>
      </c>
      <c r="BK40" s="12">
        <f t="shared" si="12"/>
        <v>347.73966096400068</v>
      </c>
      <c r="BO40" s="42"/>
    </row>
    <row r="41" spans="1:67">
      <c r="A41" s="48"/>
      <c r="B41" s="53" t="s">
        <v>42</v>
      </c>
      <c r="C41" s="37">
        <v>0</v>
      </c>
      <c r="D41" s="37">
        <v>0.30423895859989997</v>
      </c>
      <c r="E41" s="37">
        <v>0</v>
      </c>
      <c r="F41" s="37">
        <v>0</v>
      </c>
      <c r="G41" s="37">
        <v>0</v>
      </c>
      <c r="H41" s="37">
        <v>1.3646607799999999</v>
      </c>
      <c r="I41" s="37">
        <v>2.8099039999999999E-2</v>
      </c>
      <c r="J41" s="37">
        <v>0</v>
      </c>
      <c r="K41" s="37">
        <v>0</v>
      </c>
      <c r="L41" s="37">
        <v>0.91502545999999996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1.2932510399999999</v>
      </c>
      <c r="S41" s="37">
        <v>2.4376900000000002E-3</v>
      </c>
      <c r="T41" s="37">
        <v>0</v>
      </c>
      <c r="U41" s="37">
        <v>0</v>
      </c>
      <c r="V41" s="37">
        <v>5.7571369999999997E-2</v>
      </c>
      <c r="W41" s="37">
        <v>4.6504000000000001E-4</v>
      </c>
      <c r="X41" s="37">
        <v>0</v>
      </c>
      <c r="Y41" s="37">
        <v>0</v>
      </c>
      <c r="Z41" s="37">
        <v>0</v>
      </c>
      <c r="AA41" s="37">
        <v>0</v>
      </c>
      <c r="AB41" s="37">
        <v>0.74921696999999998</v>
      </c>
      <c r="AC41" s="37">
        <v>0.66129174000000002</v>
      </c>
      <c r="AD41" s="37">
        <v>0</v>
      </c>
      <c r="AE41" s="37">
        <v>0</v>
      </c>
      <c r="AF41" s="37">
        <v>4.9854763480303026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0.41474320999999997</v>
      </c>
      <c r="AM41" s="37">
        <v>2.4182299999999999E-3</v>
      </c>
      <c r="AN41" s="37">
        <v>0</v>
      </c>
      <c r="AO41" s="37">
        <v>0</v>
      </c>
      <c r="AP41" s="37">
        <v>2.6882560400000002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19.979663510000002</v>
      </c>
      <c r="AW41" s="37">
        <v>6.0887479283697834</v>
      </c>
      <c r="AX41" s="37">
        <v>0</v>
      </c>
      <c r="AY41" s="37">
        <v>0</v>
      </c>
      <c r="AZ41" s="37">
        <v>70.042346710000004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11.353825560000001</v>
      </c>
      <c r="BG41" s="38">
        <v>1.8303497900000001</v>
      </c>
      <c r="BH41" s="37">
        <v>0</v>
      </c>
      <c r="BI41" s="37">
        <v>0</v>
      </c>
      <c r="BJ41" s="37">
        <v>18.502052429999999</v>
      </c>
      <c r="BK41" s="12">
        <f t="shared" si="12"/>
        <v>141.26413784499999</v>
      </c>
      <c r="BO41" s="42"/>
    </row>
    <row r="42" spans="1:67">
      <c r="A42" s="48"/>
      <c r="B42" s="53" t="s">
        <v>43</v>
      </c>
      <c r="C42" s="37">
        <v>0</v>
      </c>
      <c r="D42" s="37">
        <v>0.37692915426659995</v>
      </c>
      <c r="E42" s="37">
        <v>0</v>
      </c>
      <c r="F42" s="37">
        <v>0</v>
      </c>
      <c r="G42" s="37">
        <v>0.10631335</v>
      </c>
      <c r="H42" s="37">
        <v>1.25309797</v>
      </c>
      <c r="I42" s="37">
        <v>0.1217014</v>
      </c>
      <c r="J42" s="37">
        <v>0</v>
      </c>
      <c r="K42" s="37">
        <v>0</v>
      </c>
      <c r="L42" s="37">
        <v>0.37824208999999998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0.78767675999999998</v>
      </c>
      <c r="S42" s="37">
        <v>6.4513399999999999E-3</v>
      </c>
      <c r="T42" s="37">
        <v>0</v>
      </c>
      <c r="U42" s="37">
        <v>0</v>
      </c>
      <c r="V42" s="37">
        <v>0.27717318000000002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1.0589628200000001</v>
      </c>
      <c r="AC42" s="37">
        <v>8.7490979999999996E-2</v>
      </c>
      <c r="AD42" s="37">
        <v>0</v>
      </c>
      <c r="AE42" s="37">
        <v>0</v>
      </c>
      <c r="AF42" s="37">
        <v>5.2406758699969007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0.58789475999999996</v>
      </c>
      <c r="AM42" s="37">
        <v>3.0144239999999999E-2</v>
      </c>
      <c r="AN42" s="37">
        <v>0</v>
      </c>
      <c r="AO42" s="37">
        <v>0</v>
      </c>
      <c r="AP42" s="37">
        <v>0.59858226000000003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19.5763</v>
      </c>
      <c r="AW42" s="37">
        <v>7.042780343736383</v>
      </c>
      <c r="AX42" s="37">
        <v>0</v>
      </c>
      <c r="AY42" s="37">
        <v>0</v>
      </c>
      <c r="AZ42" s="37">
        <v>70.067440730000001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12.6401573</v>
      </c>
      <c r="BG42" s="38">
        <v>2.04896747</v>
      </c>
      <c r="BH42" s="37">
        <v>0</v>
      </c>
      <c r="BI42" s="37">
        <v>0</v>
      </c>
      <c r="BJ42" s="37">
        <v>16.74342536</v>
      </c>
      <c r="BK42" s="12">
        <f t="shared" si="12"/>
        <v>139.03040737799986</v>
      </c>
      <c r="BO42" s="42"/>
    </row>
    <row r="43" spans="1:67">
      <c r="A43" s="48"/>
      <c r="B43" s="53" t="s">
        <v>44</v>
      </c>
      <c r="C43" s="37">
        <v>0</v>
      </c>
      <c r="D43" s="37">
        <v>0.54385972576649999</v>
      </c>
      <c r="E43" s="37">
        <v>0</v>
      </c>
      <c r="F43" s="37">
        <v>0</v>
      </c>
      <c r="G43" s="37">
        <v>0.13223539000000001</v>
      </c>
      <c r="H43" s="37">
        <v>6.6399400599999998</v>
      </c>
      <c r="I43" s="37">
        <v>1.26566343</v>
      </c>
      <c r="J43" s="37">
        <v>0</v>
      </c>
      <c r="K43" s="37">
        <v>0</v>
      </c>
      <c r="L43" s="37">
        <v>8.3669989499999993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3.6954134999999999</v>
      </c>
      <c r="S43" s="37">
        <v>3.7957329999999997E-2</v>
      </c>
      <c r="T43" s="37">
        <v>0</v>
      </c>
      <c r="U43" s="37">
        <v>0</v>
      </c>
      <c r="V43" s="37">
        <v>1.05109886</v>
      </c>
      <c r="W43" s="37">
        <v>6.1653000000000001E-4</v>
      </c>
      <c r="X43" s="37">
        <v>0</v>
      </c>
      <c r="Y43" s="37">
        <v>0</v>
      </c>
      <c r="Z43" s="37">
        <v>0</v>
      </c>
      <c r="AA43" s="37">
        <v>0</v>
      </c>
      <c r="AB43" s="37">
        <v>2.35564185</v>
      </c>
      <c r="AC43" s="37">
        <v>0.23633636999999999</v>
      </c>
      <c r="AD43" s="37">
        <v>0</v>
      </c>
      <c r="AE43" s="37">
        <v>0</v>
      </c>
      <c r="AF43" s="37">
        <v>10.276578054829494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1.0005248</v>
      </c>
      <c r="AM43" s="37">
        <v>1.480426E-2</v>
      </c>
      <c r="AN43" s="37">
        <v>0</v>
      </c>
      <c r="AO43" s="37">
        <v>0</v>
      </c>
      <c r="AP43" s="37">
        <v>2.4727260800000002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49.293951800000002</v>
      </c>
      <c r="AW43" s="37">
        <v>20.295888535403815</v>
      </c>
      <c r="AX43" s="37">
        <v>0</v>
      </c>
      <c r="AY43" s="37">
        <v>0</v>
      </c>
      <c r="AZ43" s="37">
        <v>172.61400144000001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28.378015749999999</v>
      </c>
      <c r="BG43" s="38">
        <v>3.4285739899999998</v>
      </c>
      <c r="BH43" s="37">
        <v>0</v>
      </c>
      <c r="BI43" s="37">
        <v>0</v>
      </c>
      <c r="BJ43" s="37">
        <v>52.272487550000001</v>
      </c>
      <c r="BK43" s="12">
        <f t="shared" si="12"/>
        <v>364.37331425599984</v>
      </c>
      <c r="BO43" s="42"/>
    </row>
    <row r="44" spans="1:67">
      <c r="A44" s="48"/>
      <c r="B44" s="53" t="s">
        <v>45</v>
      </c>
      <c r="C44" s="37">
        <v>2.86105E-3</v>
      </c>
      <c r="D44" s="37">
        <v>0.69219040139989996</v>
      </c>
      <c r="E44" s="37">
        <v>0</v>
      </c>
      <c r="F44" s="37">
        <v>0</v>
      </c>
      <c r="G44" s="37">
        <v>2.86105E-3</v>
      </c>
      <c r="H44" s="37">
        <v>3.3144745000000002</v>
      </c>
      <c r="I44" s="37">
        <v>1.20131192</v>
      </c>
      <c r="J44" s="37">
        <v>0</v>
      </c>
      <c r="K44" s="37">
        <v>0</v>
      </c>
      <c r="L44" s="37">
        <v>2.51783739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2.4070447399999999</v>
      </c>
      <c r="S44" s="37">
        <v>0</v>
      </c>
      <c r="T44" s="37">
        <v>0</v>
      </c>
      <c r="U44" s="37">
        <v>0</v>
      </c>
      <c r="V44" s="37">
        <v>0.53080481000000002</v>
      </c>
      <c r="W44" s="37">
        <v>4.5404000000000001E-4</v>
      </c>
      <c r="X44" s="37">
        <v>0</v>
      </c>
      <c r="Y44" s="37">
        <v>0</v>
      </c>
      <c r="Z44" s="37">
        <v>0</v>
      </c>
      <c r="AA44" s="37">
        <v>0</v>
      </c>
      <c r="AB44" s="37">
        <v>2.54080292</v>
      </c>
      <c r="AC44" s="37">
        <v>0.39981716</v>
      </c>
      <c r="AD44" s="37">
        <v>0</v>
      </c>
      <c r="AE44" s="37">
        <v>0</v>
      </c>
      <c r="AF44" s="37">
        <v>9.1873037627285914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1.4140655799999999</v>
      </c>
      <c r="AM44" s="37">
        <v>0.19707920000000001</v>
      </c>
      <c r="AN44" s="37">
        <v>0</v>
      </c>
      <c r="AO44" s="37">
        <v>0</v>
      </c>
      <c r="AP44" s="37">
        <v>1.9267696700000001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53.558759360000003</v>
      </c>
      <c r="AW44" s="37">
        <v>19.084457634871406</v>
      </c>
      <c r="AX44" s="37">
        <v>0</v>
      </c>
      <c r="AY44" s="37">
        <v>0</v>
      </c>
      <c r="AZ44" s="37">
        <v>129.29570416000001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38.43622422</v>
      </c>
      <c r="BG44" s="38">
        <v>5.0037420099999999</v>
      </c>
      <c r="BH44" s="37">
        <v>0</v>
      </c>
      <c r="BI44" s="37">
        <v>0</v>
      </c>
      <c r="BJ44" s="37">
        <v>52.532407970000001</v>
      </c>
      <c r="BK44" s="12">
        <f t="shared" si="12"/>
        <v>324.2469735489999</v>
      </c>
      <c r="BO44" s="42"/>
    </row>
    <row r="45" spans="1:67">
      <c r="A45" s="48"/>
      <c r="B45" s="53" t="s">
        <v>46</v>
      </c>
      <c r="C45" s="37">
        <v>1.260884E-2</v>
      </c>
      <c r="D45" s="37">
        <v>0.35795775759990001</v>
      </c>
      <c r="E45" s="37">
        <v>0</v>
      </c>
      <c r="F45" s="37">
        <v>0</v>
      </c>
      <c r="G45" s="37">
        <v>1.485273E-2</v>
      </c>
      <c r="H45" s="37">
        <v>3.5378721</v>
      </c>
      <c r="I45" s="37">
        <v>0.30543050999999999</v>
      </c>
      <c r="J45" s="37">
        <v>4.4877756099999999</v>
      </c>
      <c r="K45" s="37">
        <v>0</v>
      </c>
      <c r="L45" s="37">
        <v>7.2767999400000001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2.38671196</v>
      </c>
      <c r="S45" s="37">
        <v>0</v>
      </c>
      <c r="T45" s="37">
        <v>0</v>
      </c>
      <c r="U45" s="37">
        <v>0</v>
      </c>
      <c r="V45" s="37">
        <v>0.33939391000000002</v>
      </c>
      <c r="W45" s="37">
        <v>6.5089E-4</v>
      </c>
      <c r="X45" s="37">
        <v>0</v>
      </c>
      <c r="Y45" s="37">
        <v>0</v>
      </c>
      <c r="Z45" s="37">
        <v>0</v>
      </c>
      <c r="AA45" s="37">
        <v>0</v>
      </c>
      <c r="AB45" s="37">
        <v>0.94348388000000005</v>
      </c>
      <c r="AC45" s="37">
        <v>0.15341483</v>
      </c>
      <c r="AD45" s="37">
        <v>0</v>
      </c>
      <c r="AE45" s="37">
        <v>0</v>
      </c>
      <c r="AF45" s="37">
        <v>1.3326297705305992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0.29595651000000001</v>
      </c>
      <c r="AM45" s="37">
        <v>0</v>
      </c>
      <c r="AN45" s="37">
        <v>0</v>
      </c>
      <c r="AO45" s="37">
        <v>0</v>
      </c>
      <c r="AP45" s="37">
        <v>6.6250299999999998E-2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22.296537600000001</v>
      </c>
      <c r="AW45" s="37">
        <v>11.629893231869547</v>
      </c>
      <c r="AX45" s="37">
        <v>0</v>
      </c>
      <c r="AY45" s="37">
        <v>0</v>
      </c>
      <c r="AZ45" s="37">
        <v>65.440970500000006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14.432348770000001</v>
      </c>
      <c r="BG45" s="38">
        <v>3.4991274899999998</v>
      </c>
      <c r="BH45" s="37">
        <v>0</v>
      </c>
      <c r="BI45" s="37">
        <v>0</v>
      </c>
      <c r="BJ45" s="37">
        <v>19.451236040000001</v>
      </c>
      <c r="BK45" s="12">
        <f t="shared" si="12"/>
        <v>158.26190317000004</v>
      </c>
      <c r="BO45" s="42"/>
    </row>
    <row r="46" spans="1:67" s="17" customFormat="1">
      <c r="A46" s="48"/>
      <c r="B46" s="54" t="s">
        <v>19</v>
      </c>
      <c r="C46" s="13">
        <f>SUM(C38:C45)</f>
        <v>3.1430799999999995E-2</v>
      </c>
      <c r="D46" s="13">
        <f t="shared" ref="D46:BJ46" si="13">SUM(D38:D45)</f>
        <v>4.5794773116991001</v>
      </c>
      <c r="E46" s="13">
        <f t="shared" si="13"/>
        <v>0</v>
      </c>
      <c r="F46" s="13">
        <f t="shared" si="13"/>
        <v>0</v>
      </c>
      <c r="G46" s="13">
        <f t="shared" si="13"/>
        <v>3.8229908500000001</v>
      </c>
      <c r="H46" s="13">
        <f t="shared" si="13"/>
        <v>62.094738290000002</v>
      </c>
      <c r="I46" s="13">
        <f t="shared" si="13"/>
        <v>13.39815454</v>
      </c>
      <c r="J46" s="13">
        <f t="shared" si="13"/>
        <v>4.4877756099999999</v>
      </c>
      <c r="K46" s="13">
        <f t="shared" si="13"/>
        <v>0</v>
      </c>
      <c r="L46" s="13">
        <f t="shared" si="13"/>
        <v>57.109666320000002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0</v>
      </c>
      <c r="Q46" s="13">
        <f t="shared" si="13"/>
        <v>0</v>
      </c>
      <c r="R46" s="13">
        <f t="shared" si="13"/>
        <v>36.323910959999999</v>
      </c>
      <c r="S46" s="13">
        <f t="shared" si="13"/>
        <v>0.18997061999999998</v>
      </c>
      <c r="T46" s="13">
        <f t="shared" si="13"/>
        <v>0</v>
      </c>
      <c r="U46" s="13">
        <f t="shared" si="13"/>
        <v>0</v>
      </c>
      <c r="V46" s="13">
        <f t="shared" si="13"/>
        <v>6.7667731</v>
      </c>
      <c r="W46" s="13">
        <f t="shared" si="13"/>
        <v>7.3882599999999998E-3</v>
      </c>
      <c r="X46" s="13">
        <f t="shared" si="13"/>
        <v>0.23954761999999999</v>
      </c>
      <c r="Y46" s="13">
        <f t="shared" si="13"/>
        <v>0</v>
      </c>
      <c r="Z46" s="13">
        <f t="shared" si="13"/>
        <v>0</v>
      </c>
      <c r="AA46" s="13">
        <f t="shared" si="13"/>
        <v>0</v>
      </c>
      <c r="AB46" s="13">
        <f t="shared" si="13"/>
        <v>19.852694209999999</v>
      </c>
      <c r="AC46" s="13">
        <f t="shared" si="13"/>
        <v>2.1855515700000003</v>
      </c>
      <c r="AD46" s="13">
        <f t="shared" si="13"/>
        <v>0</v>
      </c>
      <c r="AE46" s="13">
        <f t="shared" si="13"/>
        <v>0</v>
      </c>
      <c r="AF46" s="13">
        <f t="shared" si="13"/>
        <v>43.259644756272095</v>
      </c>
      <c r="AG46" s="13">
        <f t="shared" si="13"/>
        <v>0</v>
      </c>
      <c r="AH46" s="13">
        <f t="shared" si="13"/>
        <v>0</v>
      </c>
      <c r="AI46" s="13">
        <f t="shared" si="13"/>
        <v>0</v>
      </c>
      <c r="AJ46" s="13">
        <f t="shared" si="13"/>
        <v>0</v>
      </c>
      <c r="AK46" s="13">
        <f t="shared" si="13"/>
        <v>0</v>
      </c>
      <c r="AL46" s="13">
        <f t="shared" si="13"/>
        <v>8.5442516600000005</v>
      </c>
      <c r="AM46" s="13">
        <f t="shared" si="13"/>
        <v>0.28186540999999998</v>
      </c>
      <c r="AN46" s="13">
        <f t="shared" si="13"/>
        <v>0</v>
      </c>
      <c r="AO46" s="13">
        <f t="shared" si="13"/>
        <v>0</v>
      </c>
      <c r="AP46" s="13">
        <f t="shared" si="13"/>
        <v>8.7641565799999999</v>
      </c>
      <c r="AQ46" s="13">
        <f t="shared" si="13"/>
        <v>0</v>
      </c>
      <c r="AR46" s="13">
        <f t="shared" si="13"/>
        <v>0</v>
      </c>
      <c r="AS46" s="13">
        <f t="shared" si="13"/>
        <v>0</v>
      </c>
      <c r="AT46" s="13">
        <f t="shared" si="13"/>
        <v>0</v>
      </c>
      <c r="AU46" s="13">
        <f t="shared" si="13"/>
        <v>0</v>
      </c>
      <c r="AV46" s="13">
        <f t="shared" si="13"/>
        <v>428.50239544000004</v>
      </c>
      <c r="AW46" s="13">
        <f t="shared" si="13"/>
        <v>110.06472716102974</v>
      </c>
      <c r="AX46" s="13">
        <f t="shared" si="13"/>
        <v>0</v>
      </c>
      <c r="AY46" s="13">
        <f t="shared" si="13"/>
        <v>0</v>
      </c>
      <c r="AZ46" s="13">
        <f t="shared" si="13"/>
        <v>895.34185532000015</v>
      </c>
      <c r="BA46" s="13">
        <f t="shared" si="13"/>
        <v>0</v>
      </c>
      <c r="BB46" s="13">
        <f t="shared" si="13"/>
        <v>0</v>
      </c>
      <c r="BC46" s="13">
        <f t="shared" si="13"/>
        <v>0</v>
      </c>
      <c r="BD46" s="13">
        <f t="shared" si="13"/>
        <v>0</v>
      </c>
      <c r="BE46" s="13">
        <f t="shared" si="13"/>
        <v>0</v>
      </c>
      <c r="BF46" s="13">
        <f t="shared" si="13"/>
        <v>262.78410067999994</v>
      </c>
      <c r="BG46" s="13">
        <f t="shared" si="13"/>
        <v>27.796069410000001</v>
      </c>
      <c r="BH46" s="13">
        <f t="shared" si="13"/>
        <v>0</v>
      </c>
      <c r="BI46" s="13">
        <f t="shared" si="13"/>
        <v>0</v>
      </c>
      <c r="BJ46" s="13">
        <f t="shared" si="13"/>
        <v>265.9661016</v>
      </c>
      <c r="BK46" s="16">
        <f>SUM(BK38:BK45)</f>
        <v>2262.395238079001</v>
      </c>
      <c r="BO46" s="44"/>
    </row>
    <row r="47" spans="1:67" s="17" customFormat="1">
      <c r="A47" s="48"/>
      <c r="B47" s="54" t="s">
        <v>47</v>
      </c>
      <c r="C47" s="13">
        <f t="shared" ref="C47:AH47" si="14">C46+C35</f>
        <v>3.1430799999999995E-2</v>
      </c>
      <c r="D47" s="14">
        <f t="shared" si="14"/>
        <v>4.8122493654656999</v>
      </c>
      <c r="E47" s="14">
        <f t="shared" si="14"/>
        <v>0</v>
      </c>
      <c r="F47" s="14">
        <f t="shared" si="14"/>
        <v>0</v>
      </c>
      <c r="G47" s="15">
        <f t="shared" si="14"/>
        <v>3.8229908500000001</v>
      </c>
      <c r="H47" s="13">
        <f t="shared" si="14"/>
        <v>73.714965559999996</v>
      </c>
      <c r="I47" s="14">
        <f t="shared" si="14"/>
        <v>13.51900865</v>
      </c>
      <c r="J47" s="14">
        <f t="shared" si="14"/>
        <v>4.4877756099999999</v>
      </c>
      <c r="K47" s="14">
        <f t="shared" si="14"/>
        <v>0</v>
      </c>
      <c r="L47" s="15">
        <f t="shared" si="14"/>
        <v>57.560583880000003</v>
      </c>
      <c r="M47" s="13">
        <f t="shared" si="14"/>
        <v>0</v>
      </c>
      <c r="N47" s="14">
        <f t="shared" si="14"/>
        <v>0</v>
      </c>
      <c r="O47" s="14">
        <f t="shared" si="14"/>
        <v>0</v>
      </c>
      <c r="P47" s="14">
        <f t="shared" si="14"/>
        <v>0</v>
      </c>
      <c r="Q47" s="15">
        <f t="shared" si="14"/>
        <v>0</v>
      </c>
      <c r="R47" s="13">
        <f t="shared" si="14"/>
        <v>45.422363959999998</v>
      </c>
      <c r="S47" s="14">
        <f t="shared" si="14"/>
        <v>0.22559139999999997</v>
      </c>
      <c r="T47" s="14">
        <f t="shared" si="14"/>
        <v>0</v>
      </c>
      <c r="U47" s="14">
        <f t="shared" si="14"/>
        <v>0</v>
      </c>
      <c r="V47" s="15">
        <f t="shared" si="14"/>
        <v>6.8573467499999996</v>
      </c>
      <c r="W47" s="13">
        <f t="shared" si="14"/>
        <v>7.3882599999999998E-3</v>
      </c>
      <c r="X47" s="14">
        <f t="shared" si="14"/>
        <v>0.23954761999999999</v>
      </c>
      <c r="Y47" s="14">
        <f t="shared" si="14"/>
        <v>0</v>
      </c>
      <c r="Z47" s="14">
        <f t="shared" si="14"/>
        <v>0</v>
      </c>
      <c r="AA47" s="15">
        <f t="shared" si="14"/>
        <v>0</v>
      </c>
      <c r="AB47" s="13">
        <f t="shared" si="14"/>
        <v>21.473592050000001</v>
      </c>
      <c r="AC47" s="14">
        <f t="shared" si="14"/>
        <v>2.2108461500000005</v>
      </c>
      <c r="AD47" s="14">
        <f t="shared" si="14"/>
        <v>0</v>
      </c>
      <c r="AE47" s="14">
        <f t="shared" si="14"/>
        <v>0</v>
      </c>
      <c r="AF47" s="15">
        <f t="shared" si="14"/>
        <v>44.809186041236295</v>
      </c>
      <c r="AG47" s="13">
        <f t="shared" si="14"/>
        <v>0</v>
      </c>
      <c r="AH47" s="14">
        <f t="shared" si="14"/>
        <v>0</v>
      </c>
      <c r="AI47" s="14">
        <f t="shared" ref="AI47:BK47" si="15">AI46+AI35</f>
        <v>0</v>
      </c>
      <c r="AJ47" s="14">
        <f t="shared" si="15"/>
        <v>0</v>
      </c>
      <c r="AK47" s="15">
        <f t="shared" si="15"/>
        <v>0</v>
      </c>
      <c r="AL47" s="13">
        <f t="shared" si="15"/>
        <v>9.0429919600000002</v>
      </c>
      <c r="AM47" s="14">
        <f t="shared" si="15"/>
        <v>0.29721966999999999</v>
      </c>
      <c r="AN47" s="14">
        <f t="shared" si="15"/>
        <v>0</v>
      </c>
      <c r="AO47" s="14">
        <f t="shared" si="15"/>
        <v>0</v>
      </c>
      <c r="AP47" s="15">
        <f t="shared" si="15"/>
        <v>8.7922357299999998</v>
      </c>
      <c r="AQ47" s="13">
        <f t="shared" si="15"/>
        <v>0</v>
      </c>
      <c r="AR47" s="14">
        <f t="shared" si="15"/>
        <v>0</v>
      </c>
      <c r="AS47" s="14">
        <f t="shared" si="15"/>
        <v>0</v>
      </c>
      <c r="AT47" s="14">
        <f t="shared" si="15"/>
        <v>0</v>
      </c>
      <c r="AU47" s="15">
        <f t="shared" si="15"/>
        <v>0</v>
      </c>
      <c r="AV47" s="13">
        <f t="shared" si="15"/>
        <v>472.70238908000005</v>
      </c>
      <c r="AW47" s="14">
        <f t="shared" si="15"/>
        <v>113.14949652229883</v>
      </c>
      <c r="AX47" s="14">
        <f t="shared" si="15"/>
        <v>0</v>
      </c>
      <c r="AY47" s="14">
        <f t="shared" si="15"/>
        <v>0</v>
      </c>
      <c r="AZ47" s="15">
        <f t="shared" si="15"/>
        <v>914.2975994300001</v>
      </c>
      <c r="BA47" s="13">
        <f t="shared" si="15"/>
        <v>0</v>
      </c>
      <c r="BB47" s="14">
        <f t="shared" si="15"/>
        <v>0</v>
      </c>
      <c r="BC47" s="14">
        <f t="shared" si="15"/>
        <v>0</v>
      </c>
      <c r="BD47" s="14">
        <f t="shared" si="15"/>
        <v>0</v>
      </c>
      <c r="BE47" s="15">
        <f t="shared" si="15"/>
        <v>0</v>
      </c>
      <c r="BF47" s="13">
        <f t="shared" si="15"/>
        <v>289.66294329999994</v>
      </c>
      <c r="BG47" s="14">
        <f t="shared" si="15"/>
        <v>28.838875470000001</v>
      </c>
      <c r="BH47" s="14">
        <f t="shared" si="15"/>
        <v>0</v>
      </c>
      <c r="BI47" s="14">
        <f t="shared" si="15"/>
        <v>0</v>
      </c>
      <c r="BJ47" s="15">
        <f t="shared" si="15"/>
        <v>268.87979043000001</v>
      </c>
      <c r="BK47" s="15">
        <f t="shared" si="15"/>
        <v>2384.8584085390012</v>
      </c>
      <c r="BO47" s="44"/>
    </row>
    <row r="48" spans="1:67" ht="15" customHeight="1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7">
      <c r="A49" s="48" t="s">
        <v>48</v>
      </c>
      <c r="B49" s="51" t="s">
        <v>49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2"/>
    </row>
    <row r="50" spans="1:67">
      <c r="A50" s="48" t="s">
        <v>13</v>
      </c>
      <c r="B50" s="54" t="s">
        <v>50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2"/>
    </row>
    <row r="51" spans="1:67">
      <c r="A51" s="48"/>
      <c r="B51" s="53" t="s">
        <v>51</v>
      </c>
      <c r="C51" s="9">
        <v>0</v>
      </c>
      <c r="D51" s="10">
        <v>1.0804126453333001</v>
      </c>
      <c r="E51" s="10">
        <v>0</v>
      </c>
      <c r="F51" s="10">
        <v>0</v>
      </c>
      <c r="G51" s="11">
        <v>0</v>
      </c>
      <c r="H51" s="9">
        <v>7.50821351</v>
      </c>
      <c r="I51" s="10">
        <v>0.43228992999999999</v>
      </c>
      <c r="J51" s="10">
        <v>0</v>
      </c>
      <c r="K51" s="10">
        <v>0</v>
      </c>
      <c r="L51" s="11">
        <v>6.1119874100000002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4.3708086499999999</v>
      </c>
      <c r="S51" s="10">
        <v>2.13864E-2</v>
      </c>
      <c r="T51" s="10">
        <v>0</v>
      </c>
      <c r="U51" s="10">
        <v>0</v>
      </c>
      <c r="V51" s="11">
        <v>0.35954268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2.1003650999999999</v>
      </c>
      <c r="AC51" s="10">
        <v>0.64960960999999995</v>
      </c>
      <c r="AD51" s="10">
        <v>0</v>
      </c>
      <c r="AE51" s="10">
        <v>0</v>
      </c>
      <c r="AF51" s="11">
        <v>8.8226591830627044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0.75930883000000005</v>
      </c>
      <c r="AM51" s="10">
        <v>3.14234E-3</v>
      </c>
      <c r="AN51" s="10">
        <v>0</v>
      </c>
      <c r="AO51" s="10">
        <v>0</v>
      </c>
      <c r="AP51" s="11">
        <v>0.31091581000000001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39.231823820000002</v>
      </c>
      <c r="AW51" s="10">
        <v>11.128182353603709</v>
      </c>
      <c r="AX51" s="10">
        <v>0</v>
      </c>
      <c r="AY51" s="10">
        <v>0</v>
      </c>
      <c r="AZ51" s="11">
        <v>134.76703019999999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22.771370510000001</v>
      </c>
      <c r="BG51" s="10">
        <v>7.78454552</v>
      </c>
      <c r="BH51" s="10">
        <v>0</v>
      </c>
      <c r="BI51" s="10">
        <v>0</v>
      </c>
      <c r="BJ51" s="11">
        <v>50.475257620000001</v>
      </c>
      <c r="BK51" s="12">
        <f>SUM(C51:BJ51)</f>
        <v>298.68885212199967</v>
      </c>
      <c r="BO51" s="42"/>
    </row>
    <row r="52" spans="1:67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s="17" customFormat="1">
      <c r="A53" s="48"/>
      <c r="B53" s="54" t="s">
        <v>52</v>
      </c>
      <c r="C53" s="13">
        <f>SUM(C51:C52)</f>
        <v>0</v>
      </c>
      <c r="D53" s="13">
        <f t="shared" ref="D53:BK53" si="16">SUM(D51:D52)</f>
        <v>1.0804126453333001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7.50821351</v>
      </c>
      <c r="I53" s="13">
        <f t="shared" si="16"/>
        <v>0.43228992999999999</v>
      </c>
      <c r="J53" s="13">
        <f t="shared" si="16"/>
        <v>0</v>
      </c>
      <c r="K53" s="13">
        <f t="shared" si="16"/>
        <v>0</v>
      </c>
      <c r="L53" s="13">
        <f t="shared" si="16"/>
        <v>6.1119874100000002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4.3708086499999999</v>
      </c>
      <c r="S53" s="13">
        <f t="shared" si="16"/>
        <v>2.13864E-2</v>
      </c>
      <c r="T53" s="13">
        <f t="shared" si="16"/>
        <v>0</v>
      </c>
      <c r="U53" s="13">
        <f t="shared" si="16"/>
        <v>0</v>
      </c>
      <c r="V53" s="13">
        <f t="shared" si="16"/>
        <v>0.35954268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2.1003650999999999</v>
      </c>
      <c r="AC53" s="13">
        <f t="shared" si="16"/>
        <v>0.64960960999999995</v>
      </c>
      <c r="AD53" s="13">
        <f t="shared" si="16"/>
        <v>0</v>
      </c>
      <c r="AE53" s="13">
        <f t="shared" si="16"/>
        <v>0</v>
      </c>
      <c r="AF53" s="13">
        <f t="shared" si="16"/>
        <v>8.8226591830627044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0.75930883000000005</v>
      </c>
      <c r="AM53" s="13">
        <f t="shared" si="16"/>
        <v>3.14234E-3</v>
      </c>
      <c r="AN53" s="13">
        <f t="shared" si="16"/>
        <v>0</v>
      </c>
      <c r="AO53" s="13">
        <f t="shared" si="16"/>
        <v>0</v>
      </c>
      <c r="AP53" s="13">
        <f t="shared" si="16"/>
        <v>0.31091581000000001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39.231823820000002</v>
      </c>
      <c r="AW53" s="13">
        <f t="shared" si="16"/>
        <v>11.128182353603709</v>
      </c>
      <c r="AX53" s="13">
        <f t="shared" si="16"/>
        <v>0</v>
      </c>
      <c r="AY53" s="13">
        <f t="shared" si="16"/>
        <v>0</v>
      </c>
      <c r="AZ53" s="13">
        <f t="shared" si="16"/>
        <v>134.76703019999999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22.771370510000001</v>
      </c>
      <c r="BG53" s="13">
        <f t="shared" si="16"/>
        <v>7.78454552</v>
      </c>
      <c r="BH53" s="13">
        <f t="shared" si="16"/>
        <v>0</v>
      </c>
      <c r="BI53" s="13">
        <f t="shared" si="16"/>
        <v>0</v>
      </c>
      <c r="BJ53" s="13">
        <f t="shared" si="16"/>
        <v>50.475257620000001</v>
      </c>
      <c r="BK53" s="16">
        <f t="shared" si="16"/>
        <v>298.68885212199967</v>
      </c>
      <c r="BO53" s="44"/>
    </row>
    <row r="54" spans="1:67" ht="15" customHeight="1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7">
      <c r="A55" s="48" t="s">
        <v>53</v>
      </c>
      <c r="B55" s="8" t="s">
        <v>54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  <c r="BO55" s="42"/>
    </row>
    <row r="56" spans="1:67">
      <c r="A56" s="48" t="s">
        <v>13</v>
      </c>
      <c r="B56" s="62" t="s">
        <v>55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20"/>
      <c r="BO56" s="42"/>
    </row>
    <row r="57" spans="1:67">
      <c r="A57" s="48"/>
      <c r="B57" s="53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2"/>
    </row>
    <row r="58" spans="1:67" s="17" customFormat="1">
      <c r="A58" s="48"/>
      <c r="B58" s="54" t="s">
        <v>16</v>
      </c>
      <c r="C58" s="13">
        <f>SUM(C57)</f>
        <v>0</v>
      </c>
      <c r="D58" s="13">
        <f t="shared" ref="D58:BJ58" si="17">SUM(D57)</f>
        <v>0</v>
      </c>
      <c r="E58" s="13">
        <f t="shared" si="17"/>
        <v>0</v>
      </c>
      <c r="F58" s="13">
        <f t="shared" si="17"/>
        <v>0</v>
      </c>
      <c r="G58" s="13">
        <f t="shared" si="17"/>
        <v>0</v>
      </c>
      <c r="H58" s="13">
        <f t="shared" si="17"/>
        <v>0</v>
      </c>
      <c r="I58" s="13">
        <f t="shared" si="17"/>
        <v>0</v>
      </c>
      <c r="J58" s="13">
        <f t="shared" si="17"/>
        <v>0</v>
      </c>
      <c r="K58" s="13">
        <f t="shared" si="17"/>
        <v>0</v>
      </c>
      <c r="L58" s="13">
        <f t="shared" si="17"/>
        <v>0</v>
      </c>
      <c r="M58" s="13">
        <f t="shared" si="17"/>
        <v>0</v>
      </c>
      <c r="N58" s="13">
        <f t="shared" si="17"/>
        <v>0</v>
      </c>
      <c r="O58" s="13">
        <f t="shared" si="17"/>
        <v>0</v>
      </c>
      <c r="P58" s="13">
        <f t="shared" si="17"/>
        <v>0</v>
      </c>
      <c r="Q58" s="13">
        <f t="shared" si="17"/>
        <v>0</v>
      </c>
      <c r="R58" s="13">
        <f t="shared" si="17"/>
        <v>0</v>
      </c>
      <c r="S58" s="13">
        <f t="shared" si="17"/>
        <v>0</v>
      </c>
      <c r="T58" s="13">
        <f t="shared" si="17"/>
        <v>0</v>
      </c>
      <c r="U58" s="13">
        <f t="shared" si="17"/>
        <v>0</v>
      </c>
      <c r="V58" s="13">
        <f t="shared" si="17"/>
        <v>0</v>
      </c>
      <c r="W58" s="13">
        <f t="shared" si="17"/>
        <v>0</v>
      </c>
      <c r="X58" s="13">
        <f t="shared" si="17"/>
        <v>0</v>
      </c>
      <c r="Y58" s="13">
        <f t="shared" si="17"/>
        <v>0</v>
      </c>
      <c r="Z58" s="13">
        <f t="shared" si="17"/>
        <v>0</v>
      </c>
      <c r="AA58" s="13">
        <f t="shared" si="17"/>
        <v>0</v>
      </c>
      <c r="AB58" s="13">
        <f t="shared" si="17"/>
        <v>0</v>
      </c>
      <c r="AC58" s="13">
        <f t="shared" si="17"/>
        <v>0</v>
      </c>
      <c r="AD58" s="13">
        <f t="shared" si="17"/>
        <v>0</v>
      </c>
      <c r="AE58" s="13">
        <f t="shared" si="17"/>
        <v>0</v>
      </c>
      <c r="AF58" s="13">
        <f t="shared" si="17"/>
        <v>0</v>
      </c>
      <c r="AG58" s="13">
        <f t="shared" si="17"/>
        <v>0</v>
      </c>
      <c r="AH58" s="13">
        <f t="shared" si="17"/>
        <v>0</v>
      </c>
      <c r="AI58" s="13">
        <f t="shared" si="17"/>
        <v>0</v>
      </c>
      <c r="AJ58" s="13">
        <f t="shared" si="17"/>
        <v>0</v>
      </c>
      <c r="AK58" s="13">
        <f t="shared" si="17"/>
        <v>0</v>
      </c>
      <c r="AL58" s="13">
        <f t="shared" si="17"/>
        <v>0</v>
      </c>
      <c r="AM58" s="13">
        <f t="shared" si="17"/>
        <v>0</v>
      </c>
      <c r="AN58" s="13">
        <f t="shared" si="17"/>
        <v>0</v>
      </c>
      <c r="AO58" s="13">
        <f t="shared" si="17"/>
        <v>0</v>
      </c>
      <c r="AP58" s="13">
        <f t="shared" si="17"/>
        <v>0</v>
      </c>
      <c r="AQ58" s="13">
        <f t="shared" si="17"/>
        <v>0</v>
      </c>
      <c r="AR58" s="13">
        <f t="shared" si="17"/>
        <v>0</v>
      </c>
      <c r="AS58" s="13">
        <f t="shared" si="17"/>
        <v>0</v>
      </c>
      <c r="AT58" s="13">
        <f t="shared" si="17"/>
        <v>0</v>
      </c>
      <c r="AU58" s="13">
        <f t="shared" si="17"/>
        <v>0</v>
      </c>
      <c r="AV58" s="13">
        <f t="shared" si="17"/>
        <v>0</v>
      </c>
      <c r="AW58" s="13">
        <f t="shared" si="17"/>
        <v>0</v>
      </c>
      <c r="AX58" s="13">
        <f t="shared" si="17"/>
        <v>0</v>
      </c>
      <c r="AY58" s="13">
        <f t="shared" si="17"/>
        <v>0</v>
      </c>
      <c r="AZ58" s="13">
        <f t="shared" si="17"/>
        <v>0</v>
      </c>
      <c r="BA58" s="13">
        <f t="shared" si="17"/>
        <v>0</v>
      </c>
      <c r="BB58" s="13">
        <f t="shared" si="17"/>
        <v>0</v>
      </c>
      <c r="BC58" s="13">
        <f t="shared" si="17"/>
        <v>0</v>
      </c>
      <c r="BD58" s="13">
        <f t="shared" si="17"/>
        <v>0</v>
      </c>
      <c r="BE58" s="13">
        <f t="shared" si="17"/>
        <v>0</v>
      </c>
      <c r="BF58" s="13">
        <f t="shared" si="17"/>
        <v>0</v>
      </c>
      <c r="BG58" s="13">
        <f t="shared" si="17"/>
        <v>0</v>
      </c>
      <c r="BH58" s="13">
        <f t="shared" si="17"/>
        <v>0</v>
      </c>
      <c r="BI58" s="13">
        <f t="shared" si="17"/>
        <v>0</v>
      </c>
      <c r="BJ58" s="13">
        <f t="shared" si="17"/>
        <v>0</v>
      </c>
      <c r="BK58" s="16">
        <f>SUM(BK57)</f>
        <v>0</v>
      </c>
      <c r="BO58" s="44"/>
    </row>
    <row r="59" spans="1:67">
      <c r="A59" s="48" t="s">
        <v>17</v>
      </c>
      <c r="B59" s="58" t="s">
        <v>56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  <c r="BO59" s="42"/>
    </row>
    <row r="60" spans="1:67">
      <c r="A60" s="48"/>
      <c r="B60" s="53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2"/>
    </row>
    <row r="61" spans="1:67" s="17" customFormat="1">
      <c r="A61" s="48"/>
      <c r="B61" s="54" t="s">
        <v>19</v>
      </c>
      <c r="C61" s="13">
        <f t="shared" ref="C61:AH61" si="19">SUM(C60:C60)</f>
        <v>0</v>
      </c>
      <c r="D61" s="14">
        <f t="shared" si="19"/>
        <v>0</v>
      </c>
      <c r="E61" s="14">
        <f t="shared" si="19"/>
        <v>0</v>
      </c>
      <c r="F61" s="14">
        <f t="shared" si="19"/>
        <v>0</v>
      </c>
      <c r="G61" s="15">
        <f t="shared" si="19"/>
        <v>0</v>
      </c>
      <c r="H61" s="13">
        <f t="shared" si="19"/>
        <v>0</v>
      </c>
      <c r="I61" s="14">
        <f t="shared" si="19"/>
        <v>0</v>
      </c>
      <c r="J61" s="14">
        <f t="shared" si="19"/>
        <v>0</v>
      </c>
      <c r="K61" s="14">
        <f t="shared" si="19"/>
        <v>0</v>
      </c>
      <c r="L61" s="15">
        <f t="shared" si="19"/>
        <v>0</v>
      </c>
      <c r="M61" s="13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5">
        <f t="shared" si="19"/>
        <v>0</v>
      </c>
      <c r="R61" s="13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5">
        <f t="shared" si="19"/>
        <v>0</v>
      </c>
      <c r="W61" s="13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5">
        <f t="shared" si="19"/>
        <v>0</v>
      </c>
      <c r="AB61" s="13">
        <f t="shared" si="19"/>
        <v>0</v>
      </c>
      <c r="AC61" s="14">
        <f t="shared" si="19"/>
        <v>0</v>
      </c>
      <c r="AD61" s="14">
        <f t="shared" si="19"/>
        <v>0</v>
      </c>
      <c r="AE61" s="14">
        <f t="shared" si="19"/>
        <v>0</v>
      </c>
      <c r="AF61" s="15">
        <f t="shared" si="19"/>
        <v>0</v>
      </c>
      <c r="AG61" s="13">
        <f t="shared" si="19"/>
        <v>0</v>
      </c>
      <c r="AH61" s="14">
        <f t="shared" si="19"/>
        <v>0</v>
      </c>
      <c r="AI61" s="14">
        <f t="shared" ref="AI61:BK61" si="20">SUM(AI60:AI60)</f>
        <v>0</v>
      </c>
      <c r="AJ61" s="14">
        <f t="shared" si="20"/>
        <v>0</v>
      </c>
      <c r="AK61" s="15">
        <f t="shared" si="20"/>
        <v>0</v>
      </c>
      <c r="AL61" s="13">
        <f t="shared" si="20"/>
        <v>0</v>
      </c>
      <c r="AM61" s="14">
        <f t="shared" si="20"/>
        <v>0</v>
      </c>
      <c r="AN61" s="14">
        <f t="shared" si="20"/>
        <v>0</v>
      </c>
      <c r="AO61" s="14">
        <f t="shared" si="20"/>
        <v>0</v>
      </c>
      <c r="AP61" s="15">
        <f t="shared" si="20"/>
        <v>0</v>
      </c>
      <c r="AQ61" s="13">
        <f t="shared" si="20"/>
        <v>0</v>
      </c>
      <c r="AR61" s="14">
        <f t="shared" si="20"/>
        <v>0</v>
      </c>
      <c r="AS61" s="14">
        <f t="shared" si="20"/>
        <v>0</v>
      </c>
      <c r="AT61" s="14">
        <f t="shared" si="20"/>
        <v>0</v>
      </c>
      <c r="AU61" s="15">
        <f t="shared" si="20"/>
        <v>0</v>
      </c>
      <c r="AV61" s="13">
        <f t="shared" si="20"/>
        <v>0</v>
      </c>
      <c r="AW61" s="14">
        <f t="shared" si="20"/>
        <v>0</v>
      </c>
      <c r="AX61" s="14">
        <f t="shared" si="20"/>
        <v>0</v>
      </c>
      <c r="AY61" s="14">
        <f t="shared" si="20"/>
        <v>0</v>
      </c>
      <c r="AZ61" s="15">
        <f t="shared" si="20"/>
        <v>0</v>
      </c>
      <c r="BA61" s="13">
        <f t="shared" si="20"/>
        <v>0</v>
      </c>
      <c r="BB61" s="14">
        <f t="shared" si="20"/>
        <v>0</v>
      </c>
      <c r="BC61" s="14">
        <f t="shared" si="20"/>
        <v>0</v>
      </c>
      <c r="BD61" s="14">
        <f t="shared" si="20"/>
        <v>0</v>
      </c>
      <c r="BE61" s="15">
        <f t="shared" si="20"/>
        <v>0</v>
      </c>
      <c r="BF61" s="13">
        <f t="shared" si="20"/>
        <v>0</v>
      </c>
      <c r="BG61" s="14">
        <f t="shared" si="20"/>
        <v>0</v>
      </c>
      <c r="BH61" s="14">
        <f t="shared" si="20"/>
        <v>0</v>
      </c>
      <c r="BI61" s="14">
        <f t="shared" si="20"/>
        <v>0</v>
      </c>
      <c r="BJ61" s="15">
        <f t="shared" si="20"/>
        <v>0</v>
      </c>
      <c r="BK61" s="15">
        <f t="shared" si="20"/>
        <v>0</v>
      </c>
      <c r="BO61" s="44"/>
    </row>
    <row r="62" spans="1:67" s="17" customFormat="1">
      <c r="A62" s="48"/>
      <c r="B62" s="63" t="s">
        <v>47</v>
      </c>
      <c r="C62" s="13">
        <f t="shared" ref="C62:AH62" si="21">C61+C58</f>
        <v>0</v>
      </c>
      <c r="D62" s="14">
        <f t="shared" si="21"/>
        <v>0</v>
      </c>
      <c r="E62" s="14">
        <f t="shared" si="21"/>
        <v>0</v>
      </c>
      <c r="F62" s="14">
        <f t="shared" si="21"/>
        <v>0</v>
      </c>
      <c r="G62" s="15">
        <f t="shared" si="21"/>
        <v>0</v>
      </c>
      <c r="H62" s="13">
        <f t="shared" si="21"/>
        <v>0</v>
      </c>
      <c r="I62" s="14">
        <f t="shared" si="21"/>
        <v>0</v>
      </c>
      <c r="J62" s="14">
        <f t="shared" si="21"/>
        <v>0</v>
      </c>
      <c r="K62" s="14">
        <f t="shared" si="21"/>
        <v>0</v>
      </c>
      <c r="L62" s="15">
        <f t="shared" si="21"/>
        <v>0</v>
      </c>
      <c r="M62" s="13">
        <f t="shared" si="21"/>
        <v>0</v>
      </c>
      <c r="N62" s="14">
        <f t="shared" si="21"/>
        <v>0</v>
      </c>
      <c r="O62" s="14">
        <f t="shared" si="21"/>
        <v>0</v>
      </c>
      <c r="P62" s="14">
        <f t="shared" si="21"/>
        <v>0</v>
      </c>
      <c r="Q62" s="15">
        <f t="shared" si="21"/>
        <v>0</v>
      </c>
      <c r="R62" s="13">
        <f t="shared" si="21"/>
        <v>0</v>
      </c>
      <c r="S62" s="14">
        <f t="shared" si="21"/>
        <v>0</v>
      </c>
      <c r="T62" s="14">
        <f t="shared" si="21"/>
        <v>0</v>
      </c>
      <c r="U62" s="14">
        <f t="shared" si="21"/>
        <v>0</v>
      </c>
      <c r="V62" s="15">
        <f t="shared" si="21"/>
        <v>0</v>
      </c>
      <c r="W62" s="13">
        <f t="shared" si="21"/>
        <v>0</v>
      </c>
      <c r="X62" s="14">
        <f t="shared" si="21"/>
        <v>0</v>
      </c>
      <c r="Y62" s="14">
        <f t="shared" si="21"/>
        <v>0</v>
      </c>
      <c r="Z62" s="14">
        <f t="shared" si="21"/>
        <v>0</v>
      </c>
      <c r="AA62" s="15">
        <f t="shared" si="21"/>
        <v>0</v>
      </c>
      <c r="AB62" s="13">
        <f t="shared" si="21"/>
        <v>0</v>
      </c>
      <c r="AC62" s="14">
        <f t="shared" si="21"/>
        <v>0</v>
      </c>
      <c r="AD62" s="14">
        <f t="shared" si="21"/>
        <v>0</v>
      </c>
      <c r="AE62" s="14">
        <f t="shared" si="21"/>
        <v>0</v>
      </c>
      <c r="AF62" s="15">
        <f t="shared" si="21"/>
        <v>0</v>
      </c>
      <c r="AG62" s="13">
        <f t="shared" si="21"/>
        <v>0</v>
      </c>
      <c r="AH62" s="14">
        <f t="shared" si="21"/>
        <v>0</v>
      </c>
      <c r="AI62" s="14">
        <f t="shared" ref="AI62:BK62" si="22">AI61+AI58</f>
        <v>0</v>
      </c>
      <c r="AJ62" s="14">
        <f t="shared" si="22"/>
        <v>0</v>
      </c>
      <c r="AK62" s="15">
        <f t="shared" si="22"/>
        <v>0</v>
      </c>
      <c r="AL62" s="13">
        <f t="shared" si="22"/>
        <v>0</v>
      </c>
      <c r="AM62" s="14">
        <f t="shared" si="22"/>
        <v>0</v>
      </c>
      <c r="AN62" s="14">
        <f t="shared" si="22"/>
        <v>0</v>
      </c>
      <c r="AO62" s="14">
        <f t="shared" si="22"/>
        <v>0</v>
      </c>
      <c r="AP62" s="15">
        <f t="shared" si="22"/>
        <v>0</v>
      </c>
      <c r="AQ62" s="13">
        <f t="shared" si="22"/>
        <v>0</v>
      </c>
      <c r="AR62" s="14">
        <f t="shared" si="22"/>
        <v>0</v>
      </c>
      <c r="AS62" s="14">
        <f t="shared" si="22"/>
        <v>0</v>
      </c>
      <c r="AT62" s="14">
        <f t="shared" si="22"/>
        <v>0</v>
      </c>
      <c r="AU62" s="15">
        <f t="shared" si="22"/>
        <v>0</v>
      </c>
      <c r="AV62" s="13">
        <f t="shared" si="22"/>
        <v>0</v>
      </c>
      <c r="AW62" s="14">
        <f t="shared" si="22"/>
        <v>0</v>
      </c>
      <c r="AX62" s="14">
        <f t="shared" si="22"/>
        <v>0</v>
      </c>
      <c r="AY62" s="14">
        <f t="shared" si="22"/>
        <v>0</v>
      </c>
      <c r="AZ62" s="15">
        <f t="shared" si="22"/>
        <v>0</v>
      </c>
      <c r="BA62" s="13">
        <f t="shared" si="22"/>
        <v>0</v>
      </c>
      <c r="BB62" s="14">
        <f t="shared" si="22"/>
        <v>0</v>
      </c>
      <c r="BC62" s="14">
        <f t="shared" si="22"/>
        <v>0</v>
      </c>
      <c r="BD62" s="14">
        <f t="shared" si="22"/>
        <v>0</v>
      </c>
      <c r="BE62" s="15">
        <f t="shared" si="22"/>
        <v>0</v>
      </c>
      <c r="BF62" s="13">
        <f t="shared" si="22"/>
        <v>0</v>
      </c>
      <c r="BG62" s="14">
        <f t="shared" si="22"/>
        <v>0</v>
      </c>
      <c r="BH62" s="14">
        <f t="shared" si="22"/>
        <v>0</v>
      </c>
      <c r="BI62" s="14">
        <f t="shared" si="22"/>
        <v>0</v>
      </c>
      <c r="BJ62" s="15">
        <f t="shared" si="22"/>
        <v>0</v>
      </c>
      <c r="BK62" s="15">
        <f t="shared" si="22"/>
        <v>0</v>
      </c>
      <c r="BL62" s="22"/>
      <c r="BO62" s="44"/>
    </row>
    <row r="63" spans="1:67">
      <c r="A63" s="48"/>
      <c r="B63" s="63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O63" s="42"/>
    </row>
    <row r="64" spans="1:67">
      <c r="A64" s="48" t="s">
        <v>57</v>
      </c>
      <c r="B64" s="8" t="s">
        <v>58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O64" s="42"/>
    </row>
    <row r="65" spans="1:67">
      <c r="A65" s="48" t="s">
        <v>13</v>
      </c>
      <c r="B65" s="62" t="s">
        <v>59</v>
      </c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O65" s="42"/>
    </row>
    <row r="66" spans="1:67">
      <c r="A66" s="49"/>
      <c r="B66" s="53" t="s">
        <v>25</v>
      </c>
      <c r="C66" s="9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12">
        <v>0</v>
      </c>
      <c r="BO66" s="42"/>
    </row>
    <row r="67" spans="1:67" s="17" customFormat="1">
      <c r="A67" s="48"/>
      <c r="B67" s="63" t="s">
        <v>52</v>
      </c>
      <c r="C67" s="13">
        <v>0</v>
      </c>
      <c r="D67" s="14">
        <v>0</v>
      </c>
      <c r="E67" s="14">
        <v>0</v>
      </c>
      <c r="F67" s="14">
        <v>0</v>
      </c>
      <c r="G67" s="15">
        <v>0</v>
      </c>
      <c r="H67" s="13">
        <v>0</v>
      </c>
      <c r="I67" s="14">
        <v>0</v>
      </c>
      <c r="J67" s="14">
        <v>0</v>
      </c>
      <c r="K67" s="14">
        <v>0</v>
      </c>
      <c r="L67" s="15">
        <v>0</v>
      </c>
      <c r="M67" s="13">
        <v>0</v>
      </c>
      <c r="N67" s="14">
        <v>0</v>
      </c>
      <c r="O67" s="14">
        <v>0</v>
      </c>
      <c r="P67" s="14">
        <v>0</v>
      </c>
      <c r="Q67" s="15">
        <v>0</v>
      </c>
      <c r="R67" s="13">
        <v>0</v>
      </c>
      <c r="S67" s="14">
        <v>0</v>
      </c>
      <c r="T67" s="14">
        <v>0</v>
      </c>
      <c r="U67" s="14">
        <v>0</v>
      </c>
      <c r="V67" s="15">
        <v>0</v>
      </c>
      <c r="W67" s="13">
        <v>0</v>
      </c>
      <c r="X67" s="14">
        <v>0</v>
      </c>
      <c r="Y67" s="14">
        <v>0</v>
      </c>
      <c r="Z67" s="14">
        <v>0</v>
      </c>
      <c r="AA67" s="15">
        <v>0</v>
      </c>
      <c r="AB67" s="13">
        <v>0</v>
      </c>
      <c r="AC67" s="14">
        <v>0</v>
      </c>
      <c r="AD67" s="14">
        <v>0</v>
      </c>
      <c r="AE67" s="14">
        <v>0</v>
      </c>
      <c r="AF67" s="15">
        <v>0</v>
      </c>
      <c r="AG67" s="13">
        <v>0</v>
      </c>
      <c r="AH67" s="14">
        <v>0</v>
      </c>
      <c r="AI67" s="14">
        <v>0</v>
      </c>
      <c r="AJ67" s="14">
        <v>0</v>
      </c>
      <c r="AK67" s="15">
        <v>0</v>
      </c>
      <c r="AL67" s="13">
        <v>0</v>
      </c>
      <c r="AM67" s="14">
        <v>0</v>
      </c>
      <c r="AN67" s="14">
        <v>0</v>
      </c>
      <c r="AO67" s="14">
        <v>0</v>
      </c>
      <c r="AP67" s="15">
        <v>0</v>
      </c>
      <c r="AQ67" s="13">
        <v>0</v>
      </c>
      <c r="AR67" s="14">
        <v>0</v>
      </c>
      <c r="AS67" s="14">
        <v>0</v>
      </c>
      <c r="AT67" s="14">
        <v>0</v>
      </c>
      <c r="AU67" s="15">
        <v>0</v>
      </c>
      <c r="AV67" s="13">
        <v>0</v>
      </c>
      <c r="AW67" s="14">
        <v>0</v>
      </c>
      <c r="AX67" s="14">
        <v>0</v>
      </c>
      <c r="AY67" s="14">
        <v>0</v>
      </c>
      <c r="AZ67" s="15">
        <v>0</v>
      </c>
      <c r="BA67" s="13">
        <v>0</v>
      </c>
      <c r="BB67" s="14">
        <v>0</v>
      </c>
      <c r="BC67" s="14">
        <v>0</v>
      </c>
      <c r="BD67" s="14">
        <v>0</v>
      </c>
      <c r="BE67" s="15">
        <v>0</v>
      </c>
      <c r="BF67" s="13">
        <v>0</v>
      </c>
      <c r="BG67" s="14">
        <v>0</v>
      </c>
      <c r="BH67" s="14">
        <v>0</v>
      </c>
      <c r="BI67" s="14">
        <v>0</v>
      </c>
      <c r="BJ67" s="15">
        <v>0</v>
      </c>
      <c r="BK67" s="16">
        <v>0</v>
      </c>
      <c r="BO67" s="44"/>
    </row>
    <row r="68" spans="1:67" ht="12" customHeight="1">
      <c r="A68" s="48"/>
      <c r="B68" s="60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0"/>
      <c r="BL68" s="7"/>
      <c r="BO68" s="42"/>
    </row>
    <row r="69" spans="1:67" s="17" customFormat="1">
      <c r="A69" s="48"/>
      <c r="B69" s="64" t="s">
        <v>60</v>
      </c>
      <c r="C69" s="21">
        <f t="shared" ref="C69:AH69" si="23">C67+C62+C53+C47+C30</f>
        <v>3.1430799999999995E-2</v>
      </c>
      <c r="D69" s="21">
        <f t="shared" si="23"/>
        <v>10.384561299198799</v>
      </c>
      <c r="E69" s="21">
        <f t="shared" si="23"/>
        <v>0</v>
      </c>
      <c r="F69" s="21">
        <f t="shared" si="23"/>
        <v>0</v>
      </c>
      <c r="G69" s="21">
        <f t="shared" si="23"/>
        <v>3.8229908500000001</v>
      </c>
      <c r="H69" s="21">
        <f t="shared" si="23"/>
        <v>81.556401890000004</v>
      </c>
      <c r="I69" s="21">
        <f t="shared" si="23"/>
        <v>27.407473039999999</v>
      </c>
      <c r="J69" s="21">
        <f t="shared" si="23"/>
        <v>4.4877756099999999</v>
      </c>
      <c r="K69" s="21">
        <f t="shared" si="23"/>
        <v>0</v>
      </c>
      <c r="L69" s="21">
        <f t="shared" si="23"/>
        <v>64.397417590000003</v>
      </c>
      <c r="M69" s="21">
        <f t="shared" si="23"/>
        <v>0</v>
      </c>
      <c r="N69" s="21">
        <f t="shared" si="23"/>
        <v>0</v>
      </c>
      <c r="O69" s="21">
        <f t="shared" si="23"/>
        <v>0</v>
      </c>
      <c r="P69" s="21">
        <f t="shared" si="23"/>
        <v>0</v>
      </c>
      <c r="Q69" s="21">
        <f t="shared" si="23"/>
        <v>0</v>
      </c>
      <c r="R69" s="21">
        <f t="shared" si="23"/>
        <v>50.084815579999997</v>
      </c>
      <c r="S69" s="21">
        <f t="shared" si="23"/>
        <v>0.24697779999999997</v>
      </c>
      <c r="T69" s="21">
        <f t="shared" si="23"/>
        <v>0</v>
      </c>
      <c r="U69" s="21">
        <f t="shared" si="23"/>
        <v>0</v>
      </c>
      <c r="V69" s="21">
        <f t="shared" si="23"/>
        <v>7.224682829999999</v>
      </c>
      <c r="W69" s="21">
        <f t="shared" si="23"/>
        <v>7.3892200000000002E-3</v>
      </c>
      <c r="X69" s="21">
        <f t="shared" si="23"/>
        <v>0.23954761999999999</v>
      </c>
      <c r="Y69" s="21">
        <f t="shared" si="23"/>
        <v>0</v>
      </c>
      <c r="Z69" s="21">
        <f t="shared" si="23"/>
        <v>0</v>
      </c>
      <c r="AA69" s="21">
        <f t="shared" si="23"/>
        <v>0</v>
      </c>
      <c r="AB69" s="21">
        <f t="shared" si="23"/>
        <v>23.625548550000001</v>
      </c>
      <c r="AC69" s="21">
        <f t="shared" si="23"/>
        <v>2.9166963500000005</v>
      </c>
      <c r="AD69" s="21">
        <f t="shared" si="23"/>
        <v>0</v>
      </c>
      <c r="AE69" s="21">
        <f t="shared" si="23"/>
        <v>0</v>
      </c>
      <c r="AF69" s="21">
        <f t="shared" si="23"/>
        <v>54.691278057930802</v>
      </c>
      <c r="AG69" s="21">
        <f t="shared" si="23"/>
        <v>0</v>
      </c>
      <c r="AH69" s="21">
        <f t="shared" si="23"/>
        <v>0</v>
      </c>
      <c r="AI69" s="21">
        <f t="shared" ref="AI69:BK69" si="24">AI67+AI62+AI53+AI47+AI30</f>
        <v>0</v>
      </c>
      <c r="AJ69" s="21">
        <f t="shared" si="24"/>
        <v>0</v>
      </c>
      <c r="AK69" s="21">
        <f t="shared" si="24"/>
        <v>0</v>
      </c>
      <c r="AL69" s="21">
        <f t="shared" si="24"/>
        <v>9.83905092</v>
      </c>
      <c r="AM69" s="21">
        <f t="shared" si="24"/>
        <v>0.30036345000000003</v>
      </c>
      <c r="AN69" s="21">
        <f t="shared" si="24"/>
        <v>0</v>
      </c>
      <c r="AO69" s="21">
        <f t="shared" si="24"/>
        <v>0</v>
      </c>
      <c r="AP69" s="21">
        <f t="shared" si="24"/>
        <v>9.1978887199999981</v>
      </c>
      <c r="AQ69" s="21">
        <f t="shared" si="24"/>
        <v>0</v>
      </c>
      <c r="AR69" s="21">
        <f t="shared" si="24"/>
        <v>0</v>
      </c>
      <c r="AS69" s="21">
        <f t="shared" si="24"/>
        <v>0</v>
      </c>
      <c r="AT69" s="21">
        <f t="shared" si="24"/>
        <v>0</v>
      </c>
      <c r="AU69" s="21">
        <f t="shared" si="24"/>
        <v>0</v>
      </c>
      <c r="AV69" s="21">
        <f t="shared" si="24"/>
        <v>515.36881769000001</v>
      </c>
      <c r="AW69" s="21">
        <f t="shared" si="24"/>
        <v>127.81962315987093</v>
      </c>
      <c r="AX69" s="21">
        <f t="shared" si="24"/>
        <v>0</v>
      </c>
      <c r="AY69" s="21">
        <f t="shared" si="24"/>
        <v>0</v>
      </c>
      <c r="AZ69" s="21">
        <f t="shared" si="24"/>
        <v>1063.2669183800001</v>
      </c>
      <c r="BA69" s="21">
        <f t="shared" si="24"/>
        <v>0</v>
      </c>
      <c r="BB69" s="21">
        <f t="shared" si="24"/>
        <v>0</v>
      </c>
      <c r="BC69" s="21">
        <f t="shared" si="24"/>
        <v>0</v>
      </c>
      <c r="BD69" s="21">
        <f t="shared" si="24"/>
        <v>0</v>
      </c>
      <c r="BE69" s="21">
        <f t="shared" si="24"/>
        <v>0</v>
      </c>
      <c r="BF69" s="21">
        <f t="shared" si="24"/>
        <v>314.14252652999994</v>
      </c>
      <c r="BG69" s="21">
        <f t="shared" si="24"/>
        <v>37.002828690000001</v>
      </c>
      <c r="BH69" s="21">
        <f t="shared" si="24"/>
        <v>0</v>
      </c>
      <c r="BI69" s="21">
        <f t="shared" si="24"/>
        <v>0</v>
      </c>
      <c r="BJ69" s="21">
        <f t="shared" si="24"/>
        <v>323.7800522</v>
      </c>
      <c r="BK69" s="16">
        <f t="shared" si="24"/>
        <v>2731.843056827001</v>
      </c>
      <c r="BL69" s="22">
        <f>+BK69+BK73</f>
        <v>2731.843056827001</v>
      </c>
      <c r="BM69" s="44">
        <f>BL69-BK69</f>
        <v>0</v>
      </c>
      <c r="BO69" s="44"/>
    </row>
    <row r="70" spans="1:67">
      <c r="A70" s="48"/>
      <c r="B70" s="6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68">
        <v>2731.8430568270001</v>
      </c>
      <c r="BM70" s="42">
        <f>BL70-BL69</f>
        <v>0</v>
      </c>
      <c r="BO70" s="42"/>
    </row>
    <row r="71" spans="1:67">
      <c r="A71" s="48" t="s">
        <v>61</v>
      </c>
      <c r="B71" s="54" t="s">
        <v>62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2"/>
      <c r="BM71" s="43"/>
      <c r="BO71" s="42"/>
    </row>
    <row r="72" spans="1:67">
      <c r="A72" s="48"/>
      <c r="B72" s="5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7"/>
      <c r="BO72" s="42"/>
    </row>
    <row r="73" spans="1:67" s="17" customFormat="1" ht="15.75" thickBot="1">
      <c r="A73" s="48"/>
      <c r="B73" s="65" t="s">
        <v>52</v>
      </c>
      <c r="C73" s="66">
        <f t="shared" ref="C73:AH73" si="25">SUM(C72:C72)</f>
        <v>0</v>
      </c>
      <c r="D73" s="66">
        <f t="shared" si="25"/>
        <v>0</v>
      </c>
      <c r="E73" s="66">
        <f t="shared" si="25"/>
        <v>0</v>
      </c>
      <c r="F73" s="66">
        <f t="shared" si="25"/>
        <v>0</v>
      </c>
      <c r="G73" s="66">
        <f t="shared" si="25"/>
        <v>0</v>
      </c>
      <c r="H73" s="66">
        <f t="shared" si="25"/>
        <v>0</v>
      </c>
      <c r="I73" s="66">
        <f t="shared" si="25"/>
        <v>0</v>
      </c>
      <c r="J73" s="66">
        <f t="shared" si="25"/>
        <v>0</v>
      </c>
      <c r="K73" s="66">
        <f t="shared" si="25"/>
        <v>0</v>
      </c>
      <c r="L73" s="66">
        <f t="shared" si="25"/>
        <v>0</v>
      </c>
      <c r="M73" s="66">
        <f t="shared" si="25"/>
        <v>0</v>
      </c>
      <c r="N73" s="66">
        <f t="shared" si="25"/>
        <v>0</v>
      </c>
      <c r="O73" s="66">
        <f t="shared" si="25"/>
        <v>0</v>
      </c>
      <c r="P73" s="66">
        <f t="shared" si="25"/>
        <v>0</v>
      </c>
      <c r="Q73" s="66">
        <f t="shared" si="25"/>
        <v>0</v>
      </c>
      <c r="R73" s="66">
        <f t="shared" si="25"/>
        <v>0</v>
      </c>
      <c r="S73" s="66">
        <f t="shared" si="25"/>
        <v>0</v>
      </c>
      <c r="T73" s="66">
        <f t="shared" si="25"/>
        <v>0</v>
      </c>
      <c r="U73" s="66">
        <f t="shared" si="25"/>
        <v>0</v>
      </c>
      <c r="V73" s="66">
        <f t="shared" si="25"/>
        <v>0</v>
      </c>
      <c r="W73" s="66">
        <f t="shared" si="25"/>
        <v>0</v>
      </c>
      <c r="X73" s="66">
        <f t="shared" si="25"/>
        <v>0</v>
      </c>
      <c r="Y73" s="66">
        <f t="shared" si="25"/>
        <v>0</v>
      </c>
      <c r="Z73" s="66">
        <f t="shared" si="25"/>
        <v>0</v>
      </c>
      <c r="AA73" s="66">
        <f t="shared" si="25"/>
        <v>0</v>
      </c>
      <c r="AB73" s="66">
        <f t="shared" si="25"/>
        <v>0</v>
      </c>
      <c r="AC73" s="66">
        <f t="shared" si="25"/>
        <v>0</v>
      </c>
      <c r="AD73" s="66">
        <f t="shared" si="25"/>
        <v>0</v>
      </c>
      <c r="AE73" s="66">
        <f t="shared" si="25"/>
        <v>0</v>
      </c>
      <c r="AF73" s="66">
        <f t="shared" si="25"/>
        <v>0</v>
      </c>
      <c r="AG73" s="66">
        <f t="shared" si="25"/>
        <v>0</v>
      </c>
      <c r="AH73" s="66">
        <f t="shared" si="25"/>
        <v>0</v>
      </c>
      <c r="AI73" s="66">
        <f t="shared" ref="AI73:BK73" si="26">SUM(AI72:AI72)</f>
        <v>0</v>
      </c>
      <c r="AJ73" s="66">
        <f t="shared" si="26"/>
        <v>0</v>
      </c>
      <c r="AK73" s="66">
        <f t="shared" si="26"/>
        <v>0</v>
      </c>
      <c r="AL73" s="66">
        <f t="shared" si="26"/>
        <v>0</v>
      </c>
      <c r="AM73" s="66">
        <f t="shared" si="26"/>
        <v>0</v>
      </c>
      <c r="AN73" s="66">
        <f t="shared" si="26"/>
        <v>0</v>
      </c>
      <c r="AO73" s="66">
        <f t="shared" si="26"/>
        <v>0</v>
      </c>
      <c r="AP73" s="66">
        <f t="shared" si="26"/>
        <v>0</v>
      </c>
      <c r="AQ73" s="66">
        <f t="shared" si="26"/>
        <v>0</v>
      </c>
      <c r="AR73" s="66">
        <f t="shared" si="26"/>
        <v>0</v>
      </c>
      <c r="AS73" s="66">
        <f t="shared" si="26"/>
        <v>0</v>
      </c>
      <c r="AT73" s="66">
        <f t="shared" si="26"/>
        <v>0</v>
      </c>
      <c r="AU73" s="66">
        <f t="shared" si="26"/>
        <v>0</v>
      </c>
      <c r="AV73" s="66">
        <f t="shared" si="26"/>
        <v>0</v>
      </c>
      <c r="AW73" s="66">
        <f t="shared" si="26"/>
        <v>0</v>
      </c>
      <c r="AX73" s="66">
        <f t="shared" si="26"/>
        <v>0</v>
      </c>
      <c r="AY73" s="66">
        <f t="shared" si="26"/>
        <v>0</v>
      </c>
      <c r="AZ73" s="66">
        <f t="shared" si="26"/>
        <v>0</v>
      </c>
      <c r="BA73" s="66">
        <f t="shared" si="26"/>
        <v>0</v>
      </c>
      <c r="BB73" s="66">
        <f t="shared" si="26"/>
        <v>0</v>
      </c>
      <c r="BC73" s="66">
        <f t="shared" si="26"/>
        <v>0</v>
      </c>
      <c r="BD73" s="66">
        <f t="shared" si="26"/>
        <v>0</v>
      </c>
      <c r="BE73" s="66">
        <f t="shared" si="26"/>
        <v>0</v>
      </c>
      <c r="BF73" s="66">
        <f t="shared" si="26"/>
        <v>0</v>
      </c>
      <c r="BG73" s="66">
        <f t="shared" si="26"/>
        <v>0</v>
      </c>
      <c r="BH73" s="66">
        <f t="shared" si="26"/>
        <v>0</v>
      </c>
      <c r="BI73" s="66">
        <f t="shared" si="26"/>
        <v>0</v>
      </c>
      <c r="BJ73" s="66">
        <f t="shared" si="26"/>
        <v>0</v>
      </c>
      <c r="BK73" s="67">
        <f t="shared" si="26"/>
        <v>0</v>
      </c>
      <c r="BO73" s="44"/>
    </row>
    <row r="74" spans="1:67">
      <c r="G74" s="7"/>
      <c r="Q74" s="7"/>
      <c r="AA74" s="7"/>
      <c r="AK74" s="7"/>
      <c r="AU74" s="7"/>
      <c r="BE74" s="7"/>
    </row>
    <row r="75" spans="1:67">
      <c r="D75" s="7"/>
    </row>
    <row r="76" spans="1:67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>
      <c r="B1" s="93" t="s">
        <v>63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2:12">
      <c r="B2" s="93" t="s">
        <v>64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30">
      <c r="B3" s="23" t="s">
        <v>0</v>
      </c>
      <c r="C3" s="23" t="s">
        <v>65</v>
      </c>
      <c r="D3" s="23" t="s">
        <v>66</v>
      </c>
      <c r="E3" s="23" t="s">
        <v>67</v>
      </c>
      <c r="F3" s="23" t="s">
        <v>35</v>
      </c>
      <c r="G3" s="23" t="s">
        <v>49</v>
      </c>
      <c r="H3" s="23" t="s">
        <v>58</v>
      </c>
      <c r="I3" s="23" t="s">
        <v>68</v>
      </c>
      <c r="J3" s="23" t="s">
        <v>69</v>
      </c>
      <c r="K3" s="23" t="s">
        <v>70</v>
      </c>
      <c r="L3" s="23" t="s">
        <v>71</v>
      </c>
    </row>
    <row r="4" spans="2:12">
      <c r="B4" s="24">
        <v>1</v>
      </c>
      <c r="C4" s="25" t="s">
        <v>72</v>
      </c>
      <c r="D4" s="26">
        <v>0</v>
      </c>
      <c r="E4" s="26">
        <v>0</v>
      </c>
      <c r="F4" s="37">
        <v>4.30515550329E-2</v>
      </c>
      <c r="G4" s="26">
        <v>1.7479538666000001E-3</v>
      </c>
      <c r="H4" s="26">
        <v>0</v>
      </c>
      <c r="I4" s="27">
        <v>0</v>
      </c>
      <c r="J4" s="27">
        <v>0</v>
      </c>
      <c r="K4" s="27">
        <f>SUM(D4:J4)</f>
        <v>4.4799508899500004E-2</v>
      </c>
      <c r="L4" s="26">
        <v>0</v>
      </c>
    </row>
    <row r="5" spans="2:12">
      <c r="B5" s="24">
        <v>2</v>
      </c>
      <c r="C5" s="28" t="s">
        <v>73</v>
      </c>
      <c r="D5" s="26">
        <v>0.16511157379959998</v>
      </c>
      <c r="E5" s="26">
        <v>0</v>
      </c>
      <c r="F5" s="37">
        <v>19.941246020643799</v>
      </c>
      <c r="G5" s="26">
        <v>1.1984148892646003</v>
      </c>
      <c r="H5" s="26">
        <v>0</v>
      </c>
      <c r="I5" s="27">
        <v>0</v>
      </c>
      <c r="J5" s="27">
        <v>0</v>
      </c>
      <c r="K5" s="27">
        <f t="shared" ref="K5:K41" si="0">SUM(D5:J5)</f>
        <v>21.304772483708</v>
      </c>
      <c r="L5" s="26">
        <v>0</v>
      </c>
    </row>
    <row r="6" spans="2:12">
      <c r="B6" s="24">
        <v>3</v>
      </c>
      <c r="C6" s="25" t="s">
        <v>74</v>
      </c>
      <c r="D6" s="26">
        <v>0</v>
      </c>
      <c r="E6" s="26">
        <v>0</v>
      </c>
      <c r="F6" s="37">
        <v>0.23070505413280001</v>
      </c>
      <c r="G6" s="26">
        <v>1.22479849E-2</v>
      </c>
      <c r="H6" s="26">
        <v>0</v>
      </c>
      <c r="I6" s="27">
        <v>0</v>
      </c>
      <c r="J6" s="27">
        <v>0</v>
      </c>
      <c r="K6" s="27">
        <f t="shared" si="0"/>
        <v>0.24295303903280002</v>
      </c>
      <c r="L6" s="26">
        <v>0</v>
      </c>
    </row>
    <row r="7" spans="2:12">
      <c r="B7" s="24">
        <v>4</v>
      </c>
      <c r="C7" s="28" t="s">
        <v>75</v>
      </c>
      <c r="D7" s="26">
        <v>0.16479626376640003</v>
      </c>
      <c r="E7" s="26">
        <v>0</v>
      </c>
      <c r="F7" s="37">
        <v>5.1776081034243981</v>
      </c>
      <c r="G7" s="26">
        <v>0.26371019159940001</v>
      </c>
      <c r="H7" s="26">
        <v>0</v>
      </c>
      <c r="I7" s="27">
        <v>0</v>
      </c>
      <c r="J7" s="27">
        <v>0</v>
      </c>
      <c r="K7" s="27">
        <f t="shared" si="0"/>
        <v>5.6061145587901979</v>
      </c>
      <c r="L7" s="26">
        <v>0</v>
      </c>
    </row>
    <row r="8" spans="2:12">
      <c r="B8" s="24">
        <v>5</v>
      </c>
      <c r="C8" s="28" t="s">
        <v>76</v>
      </c>
      <c r="D8" s="26">
        <v>0.24558823106620004</v>
      </c>
      <c r="E8" s="26">
        <v>0</v>
      </c>
      <c r="F8" s="37">
        <v>14.702809980869509</v>
      </c>
      <c r="G8" s="26">
        <v>0.77270710313120006</v>
      </c>
      <c r="H8" s="26">
        <v>0</v>
      </c>
      <c r="I8" s="27">
        <v>0</v>
      </c>
      <c r="J8" s="27">
        <v>0</v>
      </c>
      <c r="K8" s="27">
        <f t="shared" si="0"/>
        <v>15.721105315066909</v>
      </c>
      <c r="L8" s="26">
        <v>0</v>
      </c>
    </row>
    <row r="9" spans="2:12">
      <c r="B9" s="24">
        <v>6</v>
      </c>
      <c r="C9" s="28" t="s">
        <v>77</v>
      </c>
      <c r="D9" s="26">
        <v>1.7878101599800002E-2</v>
      </c>
      <c r="E9" s="26">
        <v>0</v>
      </c>
      <c r="F9" s="37">
        <v>13.679614724320901</v>
      </c>
      <c r="G9" s="26">
        <v>1.487343732399</v>
      </c>
      <c r="H9" s="26">
        <v>0</v>
      </c>
      <c r="I9" s="27">
        <v>0</v>
      </c>
      <c r="J9" s="27">
        <v>0</v>
      </c>
      <c r="K9" s="27">
        <f t="shared" si="0"/>
        <v>15.1848365583197</v>
      </c>
      <c r="L9" s="26">
        <v>0</v>
      </c>
    </row>
    <row r="10" spans="2:12">
      <c r="B10" s="24">
        <v>7</v>
      </c>
      <c r="C10" s="28" t="s">
        <v>78</v>
      </c>
      <c r="D10" s="26">
        <v>0.17274850736589994</v>
      </c>
      <c r="E10" s="26">
        <v>0</v>
      </c>
      <c r="F10" s="37">
        <v>27.300963484173092</v>
      </c>
      <c r="G10" s="26">
        <v>2.1320372371317</v>
      </c>
      <c r="H10" s="26">
        <v>0</v>
      </c>
      <c r="I10" s="27">
        <v>0</v>
      </c>
      <c r="J10" s="27">
        <v>0</v>
      </c>
      <c r="K10" s="27">
        <f t="shared" si="0"/>
        <v>29.605749228670692</v>
      </c>
      <c r="L10" s="26">
        <v>0</v>
      </c>
    </row>
    <row r="11" spans="2:12">
      <c r="B11" s="24">
        <v>8</v>
      </c>
      <c r="C11" s="25" t="s">
        <v>79</v>
      </c>
      <c r="D11" s="26">
        <v>2.2085327333000002E-3</v>
      </c>
      <c r="E11" s="26">
        <v>0</v>
      </c>
      <c r="F11" s="37">
        <v>0.18807245173250003</v>
      </c>
      <c r="G11" s="26">
        <v>3.5999347666E-3</v>
      </c>
      <c r="H11" s="26">
        <v>0</v>
      </c>
      <c r="I11" s="27">
        <v>0</v>
      </c>
      <c r="J11" s="27">
        <v>0</v>
      </c>
      <c r="K11" s="27">
        <f t="shared" si="0"/>
        <v>0.19388091923240003</v>
      </c>
      <c r="L11" s="26">
        <v>0</v>
      </c>
    </row>
    <row r="12" spans="2:12">
      <c r="B12" s="24">
        <v>9</v>
      </c>
      <c r="C12" s="25" t="s">
        <v>80</v>
      </c>
      <c r="D12" s="26">
        <v>0</v>
      </c>
      <c r="E12" s="26">
        <v>0</v>
      </c>
      <c r="F12" s="37">
        <v>2.6982579664999997E-3</v>
      </c>
      <c r="G12" s="26">
        <v>5.2372399999999993E-4</v>
      </c>
      <c r="H12" s="26">
        <v>0</v>
      </c>
      <c r="I12" s="27">
        <v>0</v>
      </c>
      <c r="J12" s="27">
        <v>0</v>
      </c>
      <c r="K12" s="27">
        <f t="shared" si="0"/>
        <v>3.2219819664999995E-3</v>
      </c>
      <c r="L12" s="26">
        <v>0</v>
      </c>
    </row>
    <row r="13" spans="2:12">
      <c r="B13" s="24">
        <v>10</v>
      </c>
      <c r="C13" s="28" t="s">
        <v>81</v>
      </c>
      <c r="D13" s="26">
        <v>3.1500176332999999E-3</v>
      </c>
      <c r="E13" s="26">
        <v>0</v>
      </c>
      <c r="F13" s="37">
        <v>5.6844252893272991</v>
      </c>
      <c r="G13" s="26">
        <v>4.2000126729987013</v>
      </c>
      <c r="H13" s="26">
        <v>0</v>
      </c>
      <c r="I13" s="27">
        <v>0</v>
      </c>
      <c r="J13" s="27">
        <v>0</v>
      </c>
      <c r="K13" s="27">
        <f t="shared" si="0"/>
        <v>9.8875879799592994</v>
      </c>
      <c r="L13" s="26">
        <v>0</v>
      </c>
    </row>
    <row r="14" spans="2:12">
      <c r="B14" s="24">
        <v>11</v>
      </c>
      <c r="C14" s="28" t="s">
        <v>82</v>
      </c>
      <c r="D14" s="26">
        <v>2.203635437692899</v>
      </c>
      <c r="E14" s="26">
        <v>0</v>
      </c>
      <c r="F14" s="37">
        <v>288.40832102068595</v>
      </c>
      <c r="G14" s="26">
        <v>43.669507407582508</v>
      </c>
      <c r="H14" s="26">
        <v>0</v>
      </c>
      <c r="I14" s="27">
        <v>0</v>
      </c>
      <c r="J14" s="27">
        <v>0</v>
      </c>
      <c r="K14" s="27">
        <f t="shared" si="0"/>
        <v>334.28146386596137</v>
      </c>
      <c r="L14" s="26">
        <v>0</v>
      </c>
    </row>
    <row r="15" spans="2:12">
      <c r="B15" s="24">
        <v>12</v>
      </c>
      <c r="C15" s="28" t="s">
        <v>83</v>
      </c>
      <c r="D15" s="26">
        <v>0.32082032416559997</v>
      </c>
      <c r="E15" s="26">
        <v>0</v>
      </c>
      <c r="F15" s="37">
        <v>54.572192071086519</v>
      </c>
      <c r="G15" s="26">
        <v>5.4763252939630966</v>
      </c>
      <c r="H15" s="26">
        <v>0</v>
      </c>
      <c r="I15" s="27">
        <v>0</v>
      </c>
      <c r="J15" s="27">
        <v>0</v>
      </c>
      <c r="K15" s="27">
        <f t="shared" si="0"/>
        <v>60.369337689215214</v>
      </c>
      <c r="L15" s="26">
        <v>0</v>
      </c>
    </row>
    <row r="16" spans="2:12">
      <c r="B16" s="24">
        <v>13</v>
      </c>
      <c r="C16" s="28" t="s">
        <v>84</v>
      </c>
      <c r="D16" s="26">
        <v>2.0980893166299999E-2</v>
      </c>
      <c r="E16" s="26">
        <v>0</v>
      </c>
      <c r="F16" s="37">
        <v>4.5454585832248009</v>
      </c>
      <c r="G16" s="26">
        <v>0.58554116626599995</v>
      </c>
      <c r="H16" s="26">
        <v>0</v>
      </c>
      <c r="I16" s="27">
        <v>0</v>
      </c>
      <c r="J16" s="27">
        <v>0</v>
      </c>
      <c r="K16" s="27">
        <f t="shared" si="0"/>
        <v>5.1519806426571009</v>
      </c>
      <c r="L16" s="26">
        <v>0</v>
      </c>
    </row>
    <row r="17" spans="2:12">
      <c r="B17" s="24">
        <v>14</v>
      </c>
      <c r="C17" s="28" t="s">
        <v>85</v>
      </c>
      <c r="D17" s="26">
        <v>0.39335699966649995</v>
      </c>
      <c r="E17" s="26">
        <v>0</v>
      </c>
      <c r="F17" s="37">
        <v>2.8985513945615993</v>
      </c>
      <c r="G17" s="26">
        <v>0.24495674139949997</v>
      </c>
      <c r="H17" s="26">
        <v>0</v>
      </c>
      <c r="I17" s="27">
        <v>0</v>
      </c>
      <c r="J17" s="27">
        <v>0</v>
      </c>
      <c r="K17" s="27">
        <f t="shared" si="0"/>
        <v>3.5368651356275995</v>
      </c>
      <c r="L17" s="26">
        <v>0</v>
      </c>
    </row>
    <row r="18" spans="2:12">
      <c r="B18" s="24">
        <v>15</v>
      </c>
      <c r="C18" s="28" t="s">
        <v>86</v>
      </c>
      <c r="D18" s="26">
        <v>0.14859496483259999</v>
      </c>
      <c r="E18" s="26">
        <v>0</v>
      </c>
      <c r="F18" s="37">
        <v>24.415679463999282</v>
      </c>
      <c r="G18" s="26">
        <v>2.138953365430599</v>
      </c>
      <c r="H18" s="26">
        <v>0</v>
      </c>
      <c r="I18" s="27">
        <v>0</v>
      </c>
      <c r="J18" s="27">
        <v>0</v>
      </c>
      <c r="K18" s="27">
        <f t="shared" si="0"/>
        <v>26.703227794262482</v>
      </c>
      <c r="L18" s="26">
        <v>0</v>
      </c>
    </row>
    <row r="19" spans="2:12">
      <c r="B19" s="24">
        <v>16</v>
      </c>
      <c r="C19" s="28" t="s">
        <v>87</v>
      </c>
      <c r="D19" s="26">
        <v>5.3152227776624006</v>
      </c>
      <c r="E19" s="26">
        <v>0</v>
      </c>
      <c r="F19" s="37">
        <v>158.26339058534367</v>
      </c>
      <c r="G19" s="26">
        <v>22.928112695588801</v>
      </c>
      <c r="H19" s="26">
        <v>0</v>
      </c>
      <c r="I19" s="27">
        <v>0</v>
      </c>
      <c r="J19" s="27">
        <v>0</v>
      </c>
      <c r="K19" s="27">
        <f t="shared" si="0"/>
        <v>186.50672605859486</v>
      </c>
      <c r="L19" s="26">
        <v>0</v>
      </c>
    </row>
    <row r="20" spans="2:12">
      <c r="B20" s="24">
        <v>17</v>
      </c>
      <c r="C20" s="28" t="s">
        <v>88</v>
      </c>
      <c r="D20" s="26">
        <v>0.14865068036609999</v>
      </c>
      <c r="E20" s="26">
        <v>0</v>
      </c>
      <c r="F20" s="37">
        <v>12.679931984013189</v>
      </c>
      <c r="G20" s="26">
        <v>1.3905694628315997</v>
      </c>
      <c r="H20" s="26">
        <v>0</v>
      </c>
      <c r="I20" s="27">
        <v>0</v>
      </c>
      <c r="J20" s="27">
        <v>0</v>
      </c>
      <c r="K20" s="27">
        <f t="shared" si="0"/>
        <v>14.219152127210888</v>
      </c>
      <c r="L20" s="26">
        <v>0</v>
      </c>
    </row>
    <row r="21" spans="2:12">
      <c r="B21" s="24">
        <v>18</v>
      </c>
      <c r="C21" s="28" t="s">
        <v>89</v>
      </c>
      <c r="D21" s="26">
        <v>0</v>
      </c>
      <c r="E21" s="26">
        <v>0</v>
      </c>
      <c r="F21" s="37">
        <v>2.1947861332999997E-3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2.1947861332999997E-3</v>
      </c>
      <c r="L21" s="26">
        <v>0</v>
      </c>
    </row>
    <row r="22" spans="2:12">
      <c r="B22" s="24">
        <v>19</v>
      </c>
      <c r="C22" s="25" t="s">
        <v>90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>
      <c r="B23" s="24">
        <v>20</v>
      </c>
      <c r="C23" s="28" t="s">
        <v>91</v>
      </c>
      <c r="D23" s="26">
        <v>0.43226501156450015</v>
      </c>
      <c r="E23" s="26">
        <v>0</v>
      </c>
      <c r="F23" s="37">
        <v>86.664428503421732</v>
      </c>
      <c r="G23" s="26">
        <v>10.598719769158508</v>
      </c>
      <c r="H23" s="26">
        <v>0</v>
      </c>
      <c r="I23" s="27">
        <v>0</v>
      </c>
      <c r="J23" s="27">
        <v>0</v>
      </c>
      <c r="K23" s="27">
        <f t="shared" si="0"/>
        <v>97.695413284144735</v>
      </c>
      <c r="L23" s="26">
        <v>0</v>
      </c>
    </row>
    <row r="24" spans="2:12">
      <c r="B24" s="24">
        <v>21</v>
      </c>
      <c r="C24" s="28" t="s">
        <v>92</v>
      </c>
      <c r="D24" s="26">
        <v>29.564742465571094</v>
      </c>
      <c r="E24" s="26">
        <v>0</v>
      </c>
      <c r="F24" s="37">
        <v>792.9286500248196</v>
      </c>
      <c r="G24" s="26">
        <v>116.78463126051288</v>
      </c>
      <c r="H24" s="26">
        <v>0</v>
      </c>
      <c r="I24" s="27">
        <v>0</v>
      </c>
      <c r="J24" s="27">
        <v>0</v>
      </c>
      <c r="K24" s="27">
        <f t="shared" si="0"/>
        <v>939.27802375090357</v>
      </c>
      <c r="L24" s="26">
        <v>0</v>
      </c>
    </row>
    <row r="25" spans="2:12">
      <c r="B25" s="24">
        <v>22</v>
      </c>
      <c r="C25" s="25" t="s">
        <v>93</v>
      </c>
      <c r="D25" s="26">
        <v>0</v>
      </c>
      <c r="E25" s="26">
        <v>0</v>
      </c>
      <c r="F25" s="37">
        <v>0.41732324059909998</v>
      </c>
      <c r="G25" s="26">
        <v>3.22820113666E-2</v>
      </c>
      <c r="H25" s="26">
        <v>0</v>
      </c>
      <c r="I25" s="27">
        <v>0</v>
      </c>
      <c r="J25" s="27">
        <v>0</v>
      </c>
      <c r="K25" s="27">
        <f t="shared" si="0"/>
        <v>0.4496052519657</v>
      </c>
      <c r="L25" s="26">
        <v>0</v>
      </c>
    </row>
    <row r="26" spans="2:12">
      <c r="B26" s="24">
        <v>23</v>
      </c>
      <c r="C26" s="28" t="s">
        <v>94</v>
      </c>
      <c r="D26" s="26">
        <v>5.3589262999000006E-3</v>
      </c>
      <c r="E26" s="26">
        <v>0</v>
      </c>
      <c r="F26" s="37">
        <v>0.48492601133239999</v>
      </c>
      <c r="G26" s="26">
        <v>1.1574709366599999E-2</v>
      </c>
      <c r="H26" s="26">
        <v>0</v>
      </c>
      <c r="I26" s="27">
        <v>0</v>
      </c>
      <c r="J26" s="27">
        <v>0</v>
      </c>
      <c r="K26" s="27">
        <f t="shared" si="0"/>
        <v>0.50185964699889996</v>
      </c>
      <c r="L26" s="26">
        <v>0</v>
      </c>
    </row>
    <row r="27" spans="2:12">
      <c r="B27" s="24">
        <v>24</v>
      </c>
      <c r="C27" s="25" t="s">
        <v>95</v>
      </c>
      <c r="D27" s="26">
        <v>0</v>
      </c>
      <c r="E27" s="26">
        <v>0</v>
      </c>
      <c r="F27" s="37">
        <v>0.2735749355996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0.2735749355996</v>
      </c>
      <c r="L27" s="26">
        <v>0</v>
      </c>
    </row>
    <row r="28" spans="2:12">
      <c r="B28" s="24">
        <v>25</v>
      </c>
      <c r="C28" s="25" t="s">
        <v>96</v>
      </c>
      <c r="D28" s="26">
        <v>0</v>
      </c>
      <c r="E28" s="26">
        <v>0</v>
      </c>
      <c r="F28" s="37">
        <v>0.17991607229959999</v>
      </c>
      <c r="G28" s="26">
        <v>2.1608253332999999E-3</v>
      </c>
      <c r="H28" s="26">
        <v>0</v>
      </c>
      <c r="I28" s="27">
        <v>0</v>
      </c>
      <c r="J28" s="27">
        <v>0</v>
      </c>
      <c r="K28" s="27">
        <f t="shared" si="0"/>
        <v>0.1820768976329</v>
      </c>
      <c r="L28" s="26">
        <v>0</v>
      </c>
    </row>
    <row r="29" spans="2:12">
      <c r="B29" s="24">
        <v>26</v>
      </c>
      <c r="C29" s="28" t="s">
        <v>97</v>
      </c>
      <c r="D29" s="26">
        <v>0.58586400816479989</v>
      </c>
      <c r="E29" s="26">
        <v>0</v>
      </c>
      <c r="F29" s="37">
        <v>112.92657716787133</v>
      </c>
      <c r="G29" s="26">
        <v>8.1340691571941015</v>
      </c>
      <c r="H29" s="26">
        <v>0</v>
      </c>
      <c r="I29" s="27">
        <v>0</v>
      </c>
      <c r="J29" s="27">
        <v>0</v>
      </c>
      <c r="K29" s="27">
        <f t="shared" si="0"/>
        <v>121.64651033323024</v>
      </c>
      <c r="L29" s="26">
        <v>0</v>
      </c>
    </row>
    <row r="30" spans="2:12">
      <c r="B30" s="24">
        <v>27</v>
      </c>
      <c r="C30" s="28" t="s">
        <v>98</v>
      </c>
      <c r="D30" s="26">
        <v>0.12313426719909995</v>
      </c>
      <c r="E30" s="26">
        <v>0</v>
      </c>
      <c r="F30" s="37">
        <v>22.191418549963231</v>
      </c>
      <c r="G30" s="26">
        <v>1.9415324245630003</v>
      </c>
      <c r="H30" s="26">
        <v>0</v>
      </c>
      <c r="I30" s="27">
        <v>0</v>
      </c>
      <c r="J30" s="27">
        <v>0</v>
      </c>
      <c r="K30" s="27">
        <f t="shared" si="0"/>
        <v>24.25608524172533</v>
      </c>
      <c r="L30" s="26">
        <v>0</v>
      </c>
    </row>
    <row r="31" spans="2:12">
      <c r="B31" s="24">
        <v>28</v>
      </c>
      <c r="C31" s="28" t="s">
        <v>38</v>
      </c>
      <c r="D31" s="26">
        <v>0.91389267686480025</v>
      </c>
      <c r="E31" s="26">
        <v>0</v>
      </c>
      <c r="F31" s="37">
        <v>49.659997588937749</v>
      </c>
      <c r="G31" s="26">
        <v>5.6271917976979999</v>
      </c>
      <c r="H31" s="26">
        <v>0</v>
      </c>
      <c r="I31" s="27">
        <v>0</v>
      </c>
      <c r="J31" s="27">
        <v>0</v>
      </c>
      <c r="K31" s="27">
        <f t="shared" si="0"/>
        <v>56.20108206350055</v>
      </c>
      <c r="L31" s="26">
        <v>0</v>
      </c>
    </row>
    <row r="32" spans="2:12">
      <c r="B32" s="24">
        <v>29</v>
      </c>
      <c r="C32" s="28" t="s">
        <v>99</v>
      </c>
      <c r="D32" s="26">
        <v>1.06810610999E-2</v>
      </c>
      <c r="E32" s="26">
        <v>0</v>
      </c>
      <c r="F32" s="37">
        <v>2.0126968125288998</v>
      </c>
      <c r="G32" s="26">
        <v>5.9472645732800006E-2</v>
      </c>
      <c r="H32" s="26">
        <v>0</v>
      </c>
      <c r="I32" s="27">
        <v>0</v>
      </c>
      <c r="J32" s="27">
        <v>0</v>
      </c>
      <c r="K32" s="27">
        <f t="shared" si="0"/>
        <v>2.0828505193616</v>
      </c>
      <c r="L32" s="26">
        <v>0</v>
      </c>
    </row>
    <row r="33" spans="2:12">
      <c r="B33" s="24">
        <v>30</v>
      </c>
      <c r="C33" s="28" t="s">
        <v>100</v>
      </c>
      <c r="D33" s="26">
        <v>0.77725370383170023</v>
      </c>
      <c r="E33" s="26">
        <v>0</v>
      </c>
      <c r="F33" s="37">
        <v>86.598011808701884</v>
      </c>
      <c r="G33" s="26">
        <v>10.402720265126904</v>
      </c>
      <c r="H33" s="26">
        <v>0</v>
      </c>
      <c r="I33" s="27">
        <v>0</v>
      </c>
      <c r="J33" s="27">
        <v>0</v>
      </c>
      <c r="K33" s="27">
        <f t="shared" si="0"/>
        <v>97.77798577766049</v>
      </c>
      <c r="L33" s="26">
        <v>0</v>
      </c>
    </row>
    <row r="34" spans="2:12">
      <c r="B34" s="24">
        <v>31</v>
      </c>
      <c r="C34" s="28" t="s">
        <v>101</v>
      </c>
      <c r="D34" s="26">
        <v>0.85330959209780011</v>
      </c>
      <c r="E34" s="26">
        <v>0</v>
      </c>
      <c r="F34" s="37">
        <v>72.806157657400831</v>
      </c>
      <c r="G34" s="26">
        <v>6.1623227814939998</v>
      </c>
      <c r="H34" s="26">
        <v>0</v>
      </c>
      <c r="I34" s="27">
        <v>0</v>
      </c>
      <c r="J34" s="27">
        <v>0</v>
      </c>
      <c r="K34" s="27">
        <f t="shared" si="0"/>
        <v>79.821790030992631</v>
      </c>
      <c r="L34" s="26">
        <v>0</v>
      </c>
    </row>
    <row r="35" spans="2:12">
      <c r="B35" s="24">
        <v>32</v>
      </c>
      <c r="C35" s="25" t="s">
        <v>102</v>
      </c>
      <c r="D35" s="26">
        <v>0</v>
      </c>
      <c r="E35" s="26">
        <v>0</v>
      </c>
      <c r="F35" s="37">
        <v>1.2953083394993996</v>
      </c>
      <c r="G35" s="26">
        <v>4.6198657665999995E-3</v>
      </c>
      <c r="H35" s="26">
        <v>0</v>
      </c>
      <c r="I35" s="27">
        <v>0</v>
      </c>
      <c r="J35" s="27">
        <v>0</v>
      </c>
      <c r="K35" s="27">
        <f t="shared" si="0"/>
        <v>1.2999282052659995</v>
      </c>
      <c r="L35" s="26">
        <v>0</v>
      </c>
    </row>
    <row r="36" spans="2:12">
      <c r="B36" s="24">
        <v>33</v>
      </c>
      <c r="C36" s="28" t="s">
        <v>103</v>
      </c>
      <c r="D36" s="26">
        <v>1.6118941935644002</v>
      </c>
      <c r="E36" s="26">
        <v>0</v>
      </c>
      <c r="F36" s="37">
        <v>138.11643822583395</v>
      </c>
      <c r="G36" s="26">
        <v>12.460526076025014</v>
      </c>
      <c r="H36" s="26">
        <v>0</v>
      </c>
      <c r="I36" s="27">
        <v>0</v>
      </c>
      <c r="J36" s="27">
        <v>0</v>
      </c>
      <c r="K36" s="27">
        <f t="shared" si="0"/>
        <v>152.18885849542337</v>
      </c>
      <c r="L36" s="26">
        <v>0</v>
      </c>
    </row>
    <row r="37" spans="2:12">
      <c r="B37" s="24">
        <v>34</v>
      </c>
      <c r="C37" s="28" t="s">
        <v>104</v>
      </c>
      <c r="D37" s="26">
        <v>0.81265115239860009</v>
      </c>
      <c r="E37" s="26">
        <v>0</v>
      </c>
      <c r="F37" s="37">
        <v>56.445981498558226</v>
      </c>
      <c r="G37" s="26">
        <v>3.9271772782296996</v>
      </c>
      <c r="H37" s="26">
        <v>0</v>
      </c>
      <c r="I37" s="27">
        <v>0</v>
      </c>
      <c r="J37" s="27">
        <v>0</v>
      </c>
      <c r="K37" s="27">
        <f t="shared" si="0"/>
        <v>61.185809929186526</v>
      </c>
      <c r="L37" s="26">
        <v>0</v>
      </c>
    </row>
    <row r="38" spans="2:12">
      <c r="B38" s="24">
        <v>35</v>
      </c>
      <c r="C38" s="28" t="s">
        <v>105</v>
      </c>
      <c r="D38" s="26">
        <v>0</v>
      </c>
      <c r="E38" s="26">
        <v>0</v>
      </c>
      <c r="F38" s="37">
        <v>0.2126364316655</v>
      </c>
      <c r="G38" s="26">
        <v>5.8764356666000002E-3</v>
      </c>
      <c r="H38" s="26">
        <v>0</v>
      </c>
      <c r="I38" s="27">
        <v>0</v>
      </c>
      <c r="J38" s="27">
        <v>0</v>
      </c>
      <c r="K38" s="27">
        <f t="shared" si="0"/>
        <v>0.21851286733210001</v>
      </c>
      <c r="L38" s="26">
        <v>0</v>
      </c>
    </row>
    <row r="39" spans="2:12">
      <c r="B39" s="24">
        <v>36</v>
      </c>
      <c r="C39" s="28" t="s">
        <v>106</v>
      </c>
      <c r="D39" s="26">
        <v>2.5102832786620985</v>
      </c>
      <c r="E39" s="26">
        <v>0</v>
      </c>
      <c r="F39" s="37">
        <v>206.609394556258</v>
      </c>
      <c r="G39" s="26">
        <v>23.84537457911928</v>
      </c>
      <c r="H39" s="26">
        <v>0</v>
      </c>
      <c r="I39" s="27">
        <v>0</v>
      </c>
      <c r="J39" s="27">
        <v>0</v>
      </c>
      <c r="K39" s="27">
        <f t="shared" si="0"/>
        <v>232.96505241403935</v>
      </c>
      <c r="L39" s="26">
        <v>0</v>
      </c>
    </row>
    <row r="40" spans="2:12">
      <c r="B40" s="24">
        <v>37</v>
      </c>
      <c r="C40" s="28" t="s">
        <v>107</v>
      </c>
      <c r="D40" s="26">
        <v>0.41254378836630007</v>
      </c>
      <c r="E40" s="26">
        <v>0</v>
      </c>
      <c r="F40" s="37">
        <v>8.6390564504539036</v>
      </c>
      <c r="G40" s="26">
        <v>0.86561214853189983</v>
      </c>
      <c r="H40" s="26">
        <v>0</v>
      </c>
      <c r="I40" s="27">
        <v>0</v>
      </c>
      <c r="J40" s="27">
        <v>0</v>
      </c>
      <c r="K40" s="27">
        <f t="shared" si="0"/>
        <v>9.9172123873521034</v>
      </c>
      <c r="L40" s="26">
        <v>0</v>
      </c>
    </row>
    <row r="41" spans="2:12">
      <c r="B41" s="24">
        <v>38</v>
      </c>
      <c r="C41" s="28" t="s">
        <v>108</v>
      </c>
      <c r="D41" s="26">
        <v>0.35917873479810003</v>
      </c>
      <c r="E41" s="26">
        <v>0</v>
      </c>
      <c r="F41" s="37">
        <v>113.65899985258426</v>
      </c>
      <c r="G41" s="26">
        <v>11.316676533994</v>
      </c>
      <c r="H41" s="26">
        <v>0</v>
      </c>
      <c r="I41" s="27">
        <v>0</v>
      </c>
      <c r="J41" s="27">
        <v>0</v>
      </c>
      <c r="K41" s="27">
        <f t="shared" si="0"/>
        <v>125.33485512137636</v>
      </c>
      <c r="L41" s="26">
        <v>0</v>
      </c>
    </row>
    <row r="42" spans="2:12" s="32" customFormat="1">
      <c r="B42" s="29" t="s">
        <v>109</v>
      </c>
      <c r="C42" s="30"/>
      <c r="D42" s="31">
        <f>SUM(D4:D41)</f>
        <v>48.295796165999988</v>
      </c>
      <c r="E42" s="31">
        <f t="shared" ref="E42:L42" si="1">SUM(E4:E41)</f>
        <v>0</v>
      </c>
      <c r="F42" s="31">
        <f t="shared" si="1"/>
        <v>2384.8584085390007</v>
      </c>
      <c r="G42" s="31">
        <f t="shared" si="1"/>
        <v>298.68885212199967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2731.8430568270014</v>
      </c>
      <c r="L42" s="31">
        <f t="shared" si="1"/>
        <v>0</v>
      </c>
    </row>
    <row r="43" spans="2:12">
      <c r="B43" t="s">
        <v>110</v>
      </c>
      <c r="D43" s="35"/>
      <c r="F43" s="35"/>
      <c r="G43" s="35"/>
      <c r="I43" s="33"/>
      <c r="J43" s="33"/>
      <c r="K43" s="35"/>
    </row>
    <row r="44" spans="2:12" s="33" customFormat="1">
      <c r="D44" s="39"/>
      <c r="F44" s="39"/>
      <c r="G44" s="39"/>
      <c r="K44" s="39"/>
    </row>
    <row r="45" spans="2:12">
      <c r="D45" s="35"/>
      <c r="F45" s="35"/>
      <c r="G45" s="35"/>
      <c r="H45" s="35"/>
      <c r="I45" s="69"/>
      <c r="J45" s="69"/>
      <c r="K45" s="35"/>
      <c r="L45" s="33"/>
    </row>
    <row r="46" spans="2:12">
      <c r="D46" s="39"/>
      <c r="F46" s="39"/>
      <c r="G46" s="39"/>
      <c r="I46" s="33"/>
      <c r="J46" s="33"/>
      <c r="K46" s="39"/>
      <c r="L46" s="33"/>
    </row>
    <row r="47" spans="2:12" s="39" customFormat="1">
      <c r="D47" s="33"/>
      <c r="E47" s="33"/>
      <c r="F47" s="33"/>
      <c r="G47" s="33"/>
      <c r="I47" s="33"/>
      <c r="J47" s="33"/>
      <c r="K47" s="33"/>
      <c r="L47" s="33"/>
    </row>
    <row r="48" spans="2:12">
      <c r="D48" s="34"/>
      <c r="E48" s="34"/>
      <c r="F48" s="34"/>
      <c r="G48" s="34"/>
      <c r="H48" s="34"/>
      <c r="I48" s="35"/>
      <c r="J48" s="35"/>
      <c r="K48" s="34"/>
      <c r="L48" s="34"/>
    </row>
    <row r="49" spans="11:11">
      <c r="K49" s="36"/>
    </row>
    <row r="50" spans="11:11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ravindar.muthyala</dc:creator>
  <cp:keywords/>
  <dc:description/>
  <cp:lastModifiedBy>Sadath Khan</cp:lastModifiedBy>
  <cp:revision/>
  <dcterms:created xsi:type="dcterms:W3CDTF">2014-04-10T12:10:22Z</dcterms:created>
  <dcterms:modified xsi:type="dcterms:W3CDTF">2025-12-09T09:37:19Z</dcterms:modified>
  <cp:category/>
  <cp:contentStatus/>
</cp:coreProperties>
</file>