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October/Disclosure of AAUM/"/>
    </mc:Choice>
  </mc:AlternateContent>
  <xr:revisionPtr revIDLastSave="3" documentId="13_ncr:1_{2B90EC66-E462-460E-B41B-EFEEE6F993F8}" xr6:coauthVersionLast="47" xr6:coauthVersionMax="47" xr10:uidLastSave="{30CF7217-C8E7-F747-B3DC-4CD576629321}"/>
  <bookViews>
    <workbookView xWindow="0" yWindow="740" windowWidth="26340" windowHeight="17120" activeTab="1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K34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<sst xmlns="http://schemas.openxmlformats.org/spreadsheetml/2006/main" count="145" uniqueCount="111">
  <si>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</si>
  <si>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</si>
  <si>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</si>
  <si>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</si>
  <si>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</si>
  <si>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</si>
  <si>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</si>
  <si>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</si>
  <si>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</si>
  <si>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</si>
  <si>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</si>
  <si>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</si>
  <si>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</si>
  <si>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</si>
  <si>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</si>
  <si>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</si>
  <si>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</si>
  <si>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</si>
  <si>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</si>
  <si>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</si>
  <si>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</si>
  <si>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</si>
  <si>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</si>
  <si>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</si>
  <si>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</si>
  <si>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</si>
  <si>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</si>
  <si>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</si>
  <si>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</si>
  <si>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</si>
  <si>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</si>
  <si>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</si>
  <si>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</si>
  <si>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</si>
  <si>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</si>
  <si>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</si>
  <si>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</si>
  <si>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</si>
  <si>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</si>
  <si>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</si>
  <si>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</si>
  <si>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</si>
  <si>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</si>
  <si>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</si>
  <si>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</si>
  <si>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</si>
  <si>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</si>
  <si>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</si>
  <si>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</si>
  <si>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</si>
  <si>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</si>
  <si>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</si>
  <si>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</si>
  <si>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</si>
  <si>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</si>
  <si>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</si>
  <si>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</si>
  <si>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</si>
  <si>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</si>
  <si>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</si>
  <si>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</si>
  <si>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</si>
  <si>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</si>
  <si>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</si>
  <si>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</si>
  <si>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</si>
  <si>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</si>
  <si>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</si>
  <si>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</si>
  <si>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</si>
  <si>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</si>
  <si>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</si>
  <si>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</si>
  <si>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</si>
  <si>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</si>
  <si>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</si>
  <si>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</si>
  <si>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</si>
  <si>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</si>
  <si>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</si>
  <si>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</si>
  <si>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</si>
  <si>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</si>
  <si>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</si>
  <si>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</si>
  <si>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</si>
  <si>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</si>
  <si>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</si>
  <si>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</si>
  <si>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</si>
  <si>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</si>
  <si>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</si>
  <si>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</si>
  <si>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</si>
  <si>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</si>
  <si>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</si>
  <si>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</si>
  <si>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</si>
  <si>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</si>
  <si>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</si>
  <si>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</si>
  <si>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</si>
  <si>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</si>
  <si>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</si>
  <si>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</si>
  <si>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</si>
  <si>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</si>
  <si>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</si>
  <si>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</si>
  <si>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Mutual Fund: Average Net Assets Under Management (AAUM) as on OCT 2025 (All figures in Rs. Crore)</t>
  </si>
  <si>
    <t>Table showing State wise /Union Territory wise contribution to AAUM of category of schemes as on 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</si>
</sst>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6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zoomScaleNormal="100" workbookViewId="0">
      <selection activeCell="BK69" sqref="BK69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66" width="9.1640625" style="6"/>
    <col min="67" max="67" width="9.1640625" style="45"/>
    <col min="68" max="16384" width="9.1640625" style="6"/>
  </cols>
  <sheetData>
    <row r="1" spans="1:67" ht="15" customHeight="1" thickBot="1" x14ac:dyDescent="0.25">
      <c r="B1" s="1"/>
    </row>
    <row r="2" spans="1:67" ht="15.75" customHeight="1" thickBot="1" x14ac:dyDescent="0.25">
      <c r="A2" s="76" t="s">
        <v>0</v>
      </c>
      <c r="B2" s="78" t="s">
        <v>1</v>
      </c>
      <c r="C2" s="81" t="s">
        <v>109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3"/>
    </row>
    <row r="3" spans="1:67" ht="17" thickBot="1" x14ac:dyDescent="0.25">
      <c r="A3" s="77"/>
      <c r="B3" s="79"/>
      <c r="C3" s="84" t="s">
        <v>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6"/>
      <c r="W3" s="84" t="s">
        <v>3</v>
      </c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6"/>
      <c r="AQ3" s="84" t="s">
        <v>4</v>
      </c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6"/>
      <c r="BK3" s="70" t="s">
        <v>30</v>
      </c>
    </row>
    <row r="4" spans="1:67" ht="17" thickBot="1" x14ac:dyDescent="0.25">
      <c r="A4" s="77"/>
      <c r="B4" s="79"/>
      <c r="C4" s="73" t="s">
        <v>49</v>
      </c>
      <c r="D4" s="74"/>
      <c r="E4" s="74"/>
      <c r="F4" s="74"/>
      <c r="G4" s="74"/>
      <c r="H4" s="74"/>
      <c r="I4" s="74"/>
      <c r="J4" s="74"/>
      <c r="K4" s="74"/>
      <c r="L4" s="75"/>
      <c r="M4" s="73" t="s">
        <v>50</v>
      </c>
      <c r="N4" s="74"/>
      <c r="O4" s="74"/>
      <c r="P4" s="74"/>
      <c r="Q4" s="74"/>
      <c r="R4" s="74"/>
      <c r="S4" s="74"/>
      <c r="T4" s="74"/>
      <c r="U4" s="74"/>
      <c r="V4" s="75"/>
      <c r="W4" s="73" t="s">
        <v>49</v>
      </c>
      <c r="X4" s="74"/>
      <c r="Y4" s="74"/>
      <c r="Z4" s="74"/>
      <c r="AA4" s="74"/>
      <c r="AB4" s="74"/>
      <c r="AC4" s="74"/>
      <c r="AD4" s="74"/>
      <c r="AE4" s="74"/>
      <c r="AF4" s="75"/>
      <c r="AG4" s="73" t="s">
        <v>50</v>
      </c>
      <c r="AH4" s="74"/>
      <c r="AI4" s="74"/>
      <c r="AJ4" s="74"/>
      <c r="AK4" s="74"/>
      <c r="AL4" s="74"/>
      <c r="AM4" s="74"/>
      <c r="AN4" s="74"/>
      <c r="AO4" s="74"/>
      <c r="AP4" s="75"/>
      <c r="AQ4" s="73" t="s">
        <v>49</v>
      </c>
      <c r="AR4" s="74"/>
      <c r="AS4" s="74"/>
      <c r="AT4" s="74"/>
      <c r="AU4" s="74"/>
      <c r="AV4" s="74"/>
      <c r="AW4" s="74"/>
      <c r="AX4" s="74"/>
      <c r="AY4" s="74"/>
      <c r="AZ4" s="75"/>
      <c r="BA4" s="73" t="s">
        <v>50</v>
      </c>
      <c r="BB4" s="74"/>
      <c r="BC4" s="74"/>
      <c r="BD4" s="74"/>
      <c r="BE4" s="74"/>
      <c r="BF4" s="74"/>
      <c r="BG4" s="74"/>
      <c r="BH4" s="74"/>
      <c r="BI4" s="74"/>
      <c r="BJ4" s="75"/>
      <c r="BK4" s="71"/>
    </row>
    <row r="5" spans="1:67" ht="18" customHeight="1" x14ac:dyDescent="0.2">
      <c r="A5" s="77"/>
      <c r="B5" s="79"/>
      <c r="C5" s="87" t="s">
        <v>5</v>
      </c>
      <c r="D5" s="88"/>
      <c r="E5" s="88"/>
      <c r="F5" s="88"/>
      <c r="G5" s="89"/>
      <c r="H5" s="90" t="s">
        <v>6</v>
      </c>
      <c r="I5" s="91"/>
      <c r="J5" s="91"/>
      <c r="K5" s="91"/>
      <c r="L5" s="92"/>
      <c r="M5" s="87" t="s">
        <v>5</v>
      </c>
      <c r="N5" s="88"/>
      <c r="O5" s="88"/>
      <c r="P5" s="88"/>
      <c r="Q5" s="89"/>
      <c r="R5" s="90" t="s">
        <v>6</v>
      </c>
      <c r="S5" s="91"/>
      <c r="T5" s="91"/>
      <c r="U5" s="91"/>
      <c r="V5" s="92"/>
      <c r="W5" s="87" t="s">
        <v>5</v>
      </c>
      <c r="X5" s="88"/>
      <c r="Y5" s="88"/>
      <c r="Z5" s="88"/>
      <c r="AA5" s="89"/>
      <c r="AB5" s="90" t="s">
        <v>6</v>
      </c>
      <c r="AC5" s="91"/>
      <c r="AD5" s="91"/>
      <c r="AE5" s="91"/>
      <c r="AF5" s="92"/>
      <c r="AG5" s="87" t="s">
        <v>5</v>
      </c>
      <c r="AH5" s="88"/>
      <c r="AI5" s="88"/>
      <c r="AJ5" s="88"/>
      <c r="AK5" s="89"/>
      <c r="AL5" s="90" t="s">
        <v>6</v>
      </c>
      <c r="AM5" s="91"/>
      <c r="AN5" s="91"/>
      <c r="AO5" s="91"/>
      <c r="AP5" s="92"/>
      <c r="AQ5" s="87" t="s">
        <v>5</v>
      </c>
      <c r="AR5" s="88"/>
      <c r="AS5" s="88"/>
      <c r="AT5" s="88"/>
      <c r="AU5" s="89"/>
      <c r="AV5" s="90" t="s">
        <v>6</v>
      </c>
      <c r="AW5" s="91"/>
      <c r="AX5" s="91"/>
      <c r="AY5" s="91"/>
      <c r="AZ5" s="92"/>
      <c r="BA5" s="87" t="s">
        <v>5</v>
      </c>
      <c r="BB5" s="88"/>
      <c r="BC5" s="88"/>
      <c r="BD5" s="88"/>
      <c r="BE5" s="89"/>
      <c r="BF5" s="90" t="s">
        <v>6</v>
      </c>
      <c r="BG5" s="91"/>
      <c r="BH5" s="91"/>
      <c r="BI5" s="91"/>
      <c r="BJ5" s="92"/>
      <c r="BK5" s="71"/>
    </row>
    <row r="6" spans="1:67" x14ac:dyDescent="0.2">
      <c r="A6" s="77"/>
      <c r="B6" s="80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2"/>
    </row>
    <row r="7" spans="1:67" ht="17" x14ac:dyDescent="0.2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ht="16" x14ac:dyDescent="0.2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 x14ac:dyDescent="0.2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 ht="16" x14ac:dyDescent="0.2">
      <c r="A10" s="48"/>
      <c r="B10" s="53" t="s">
        <v>98</v>
      </c>
      <c r="C10" s="9">
        <v>0</v>
      </c>
      <c r="D10" s="10">
        <v>9.8660126751287027</v>
      </c>
      <c r="E10" s="10">
        <v>0</v>
      </c>
      <c r="F10" s="10">
        <v>0</v>
      </c>
      <c r="G10" s="11">
        <v>0</v>
      </c>
      <c r="H10" s="9">
        <v>0.32788285</v>
      </c>
      <c r="I10" s="10">
        <v>11.99370047</v>
      </c>
      <c r="J10" s="10">
        <v>0</v>
      </c>
      <c r="K10" s="10">
        <v>0</v>
      </c>
      <c r="L10" s="11">
        <v>0.68253279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0.28918263</v>
      </c>
      <c r="S10" s="10">
        <v>0</v>
      </c>
      <c r="T10" s="10">
        <v>0</v>
      </c>
      <c r="U10" s="10">
        <v>0</v>
      </c>
      <c r="V10" s="11">
        <v>1.1976880000000001E-2</v>
      </c>
      <c r="W10" s="9">
        <v>9.5999999999999991E-7</v>
      </c>
      <c r="X10" s="10">
        <v>0</v>
      </c>
      <c r="Y10" s="10">
        <v>0</v>
      </c>
      <c r="Z10" s="10">
        <v>0</v>
      </c>
      <c r="AA10" s="11">
        <v>0</v>
      </c>
      <c r="AB10" s="9">
        <v>4.3665839999999997E-2</v>
      </c>
      <c r="AC10" s="10">
        <v>0</v>
      </c>
      <c r="AD10" s="10">
        <v>0</v>
      </c>
      <c r="AE10" s="10">
        <v>0</v>
      </c>
      <c r="AF10" s="11">
        <v>0.70603178122379984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2.7200490000000001E-2</v>
      </c>
      <c r="AM10" s="10">
        <v>1.4300000000000001E-6</v>
      </c>
      <c r="AN10" s="10">
        <v>0</v>
      </c>
      <c r="AO10" s="10">
        <v>0</v>
      </c>
      <c r="AP10" s="11">
        <v>0.11928308999999999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3.3615646899999998</v>
      </c>
      <c r="AW10" s="10">
        <v>3.2080959616474858</v>
      </c>
      <c r="AX10" s="10">
        <v>0</v>
      </c>
      <c r="AY10" s="10">
        <v>0</v>
      </c>
      <c r="AZ10" s="11">
        <v>14.263031160000001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1.4561484499999999</v>
      </c>
      <c r="BG10" s="10">
        <v>0.35833987</v>
      </c>
      <c r="BH10" s="10">
        <v>0</v>
      </c>
      <c r="BI10" s="10">
        <v>0</v>
      </c>
      <c r="BJ10" s="11">
        <v>3.3003562099999999</v>
      </c>
      <c r="BK10" s="12">
        <f>SUM(C10:BJ10)</f>
        <v>50.015008227999985</v>
      </c>
      <c r="BO10" s="42"/>
    </row>
    <row r="11" spans="1:67" s="17" customFormat="1" ht="16" x14ac:dyDescent="0.2">
      <c r="A11" s="48"/>
      <c r="B11" s="54" t="s">
        <v>9</v>
      </c>
      <c r="C11" s="13">
        <f t="shared" ref="C11:AH11" si="0">SUM(C9:C10)</f>
        <v>0</v>
      </c>
      <c r="D11" s="14">
        <f t="shared" si="0"/>
        <v>9.8660126751287027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0.32788285</v>
      </c>
      <c r="I11" s="14">
        <f t="shared" si="0"/>
        <v>11.99370047</v>
      </c>
      <c r="J11" s="14">
        <f t="shared" si="0"/>
        <v>0</v>
      </c>
      <c r="K11" s="14">
        <f t="shared" si="0"/>
        <v>0</v>
      </c>
      <c r="L11" s="15">
        <f t="shared" si="0"/>
        <v>0.68253279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0.28918263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1.1976880000000001E-2</v>
      </c>
      <c r="W11" s="13">
        <f t="shared" si="0"/>
        <v>9.5999999999999991E-7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4.3665839999999997E-2</v>
      </c>
      <c r="AC11" s="14">
        <f t="shared" si="0"/>
        <v>0</v>
      </c>
      <c r="AD11" s="14">
        <f t="shared" si="0"/>
        <v>0</v>
      </c>
      <c r="AE11" s="14">
        <f t="shared" si="0"/>
        <v>0</v>
      </c>
      <c r="AF11" s="15">
        <f t="shared" si="0"/>
        <v>0.70603178122379984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2.7200490000000001E-2</v>
      </c>
      <c r="AM11" s="14">
        <f t="shared" si="1"/>
        <v>1.4300000000000001E-6</v>
      </c>
      <c r="AN11" s="14">
        <f t="shared" si="1"/>
        <v>0</v>
      </c>
      <c r="AO11" s="14">
        <f t="shared" si="1"/>
        <v>0</v>
      </c>
      <c r="AP11" s="15">
        <f t="shared" si="1"/>
        <v>0.11928308999999999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3.3615646899999998</v>
      </c>
      <c r="AW11" s="14">
        <f t="shared" si="1"/>
        <v>3.2080959616474858</v>
      </c>
      <c r="AX11" s="14">
        <f t="shared" si="1"/>
        <v>0</v>
      </c>
      <c r="AY11" s="14">
        <f t="shared" si="1"/>
        <v>0</v>
      </c>
      <c r="AZ11" s="15">
        <f t="shared" si="1"/>
        <v>14.263031160000001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1.4561484499999999</v>
      </c>
      <c r="BG11" s="14">
        <f t="shared" si="1"/>
        <v>0.35833987</v>
      </c>
      <c r="BH11" s="14">
        <f t="shared" si="1"/>
        <v>0</v>
      </c>
      <c r="BI11" s="14">
        <f t="shared" si="1"/>
        <v>0</v>
      </c>
      <c r="BJ11" s="15">
        <f t="shared" si="1"/>
        <v>3.3003562099999999</v>
      </c>
      <c r="BK11" s="16">
        <f t="shared" si="1"/>
        <v>50.015008227999985</v>
      </c>
      <c r="BO11" s="44"/>
    </row>
    <row r="12" spans="1:67" ht="15" customHeight="1" x14ac:dyDescent="0.2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 ht="16" x14ac:dyDescent="0.2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 x14ac:dyDescent="0.2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 ht="16" x14ac:dyDescent="0.2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 ht="16" x14ac:dyDescent="0.2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 x14ac:dyDescent="0.2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 ht="16" x14ac:dyDescent="0.2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 ht="16" x14ac:dyDescent="0.2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 ht="16" x14ac:dyDescent="0.2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 ht="16" x14ac:dyDescent="0.2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 ht="16" x14ac:dyDescent="0.2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 ht="16" x14ac:dyDescent="0.2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 ht="16" x14ac:dyDescent="0.2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 ht="16" x14ac:dyDescent="0.2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 x14ac:dyDescent="0.2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 ht="16" x14ac:dyDescent="0.2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 ht="16" x14ac:dyDescent="0.2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9.8660126751287027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0.32788285</v>
      </c>
      <c r="I30" s="14">
        <f t="shared" si="8"/>
        <v>11.99370047</v>
      </c>
      <c r="J30" s="14">
        <f t="shared" si="8"/>
        <v>0</v>
      </c>
      <c r="K30" s="14">
        <f t="shared" si="8"/>
        <v>0</v>
      </c>
      <c r="L30" s="15">
        <f t="shared" si="8"/>
        <v>0.68253279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0.28918263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1.1976880000000001E-2</v>
      </c>
      <c r="W30" s="13">
        <f t="shared" si="8"/>
        <v>9.5999999999999991E-7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4.3665839999999997E-2</v>
      </c>
      <c r="AC30" s="14">
        <f t="shared" si="8"/>
        <v>0</v>
      </c>
      <c r="AD30" s="14">
        <f t="shared" si="8"/>
        <v>0</v>
      </c>
      <c r="AE30" s="14">
        <f t="shared" si="8"/>
        <v>0</v>
      </c>
      <c r="AF30" s="15">
        <f t="shared" si="8"/>
        <v>0.70603178122379984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2.7200490000000001E-2</v>
      </c>
      <c r="AM30" s="14">
        <f t="shared" si="9"/>
        <v>1.4300000000000001E-6</v>
      </c>
      <c r="AN30" s="14">
        <f t="shared" si="9"/>
        <v>0</v>
      </c>
      <c r="AO30" s="14">
        <f t="shared" si="9"/>
        <v>0</v>
      </c>
      <c r="AP30" s="15">
        <f t="shared" si="9"/>
        <v>0.11928308999999999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3.3615646899999998</v>
      </c>
      <c r="AW30" s="14">
        <f t="shared" si="9"/>
        <v>3.2080959616474858</v>
      </c>
      <c r="AX30" s="14">
        <f t="shared" si="9"/>
        <v>0</v>
      </c>
      <c r="AY30" s="14">
        <f t="shared" si="9"/>
        <v>0</v>
      </c>
      <c r="AZ30" s="15">
        <f t="shared" si="9"/>
        <v>14.263031160000001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1.4561484499999999</v>
      </c>
      <c r="BG30" s="14">
        <f t="shared" si="9"/>
        <v>0.35833987</v>
      </c>
      <c r="BH30" s="14">
        <f t="shared" si="9"/>
        <v>0</v>
      </c>
      <c r="BI30" s="14">
        <f t="shared" si="9"/>
        <v>0</v>
      </c>
      <c r="BJ30" s="15">
        <f t="shared" si="9"/>
        <v>3.3003562099999999</v>
      </c>
      <c r="BK30" s="15">
        <f t="shared" si="9"/>
        <v>50.015008227999985</v>
      </c>
      <c r="BO30" s="44"/>
    </row>
    <row r="31" spans="1:67" ht="15" customHeigh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 x14ac:dyDescent="0.2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 ht="16" x14ac:dyDescent="0.2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 ht="16" x14ac:dyDescent="0.2">
      <c r="A34" s="48"/>
      <c r="B34" s="53" t="s">
        <v>99</v>
      </c>
      <c r="C34" s="9">
        <v>0</v>
      </c>
      <c r="D34" s="10">
        <v>0.23527349116119997</v>
      </c>
      <c r="E34" s="10">
        <v>0</v>
      </c>
      <c r="F34" s="10">
        <v>0</v>
      </c>
      <c r="G34" s="11">
        <v>0</v>
      </c>
      <c r="H34" s="9">
        <v>11.627656119999999</v>
      </c>
      <c r="I34" s="10">
        <v>0.12093893999999999</v>
      </c>
      <c r="J34" s="10">
        <v>0</v>
      </c>
      <c r="K34" s="10">
        <v>0</v>
      </c>
      <c r="L34" s="11">
        <v>0.45347590999999998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9.1986305999999995</v>
      </c>
      <c r="S34" s="10">
        <v>3.600358E-2</v>
      </c>
      <c r="T34" s="10">
        <v>0</v>
      </c>
      <c r="U34" s="10">
        <v>0</v>
      </c>
      <c r="V34" s="11">
        <v>9.154698E-2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1.6201759899999999</v>
      </c>
      <c r="AC34" s="10">
        <v>2.559529E-2</v>
      </c>
      <c r="AD34" s="10">
        <v>0</v>
      </c>
      <c r="AE34" s="10">
        <v>0</v>
      </c>
      <c r="AF34" s="11">
        <v>1.5664303234475005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0.50423647000000005</v>
      </c>
      <c r="AM34" s="10">
        <v>1.553679E-2</v>
      </c>
      <c r="AN34" s="10">
        <v>0</v>
      </c>
      <c r="AO34" s="10">
        <v>0</v>
      </c>
      <c r="AP34" s="11">
        <v>2.8412960000000001E-2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44.404560619999998</v>
      </c>
      <c r="AW34" s="10">
        <v>3.1129003893912213</v>
      </c>
      <c r="AX34" s="10">
        <v>0</v>
      </c>
      <c r="AY34" s="10">
        <v>0</v>
      </c>
      <c r="AZ34" s="11">
        <v>19.121069630000001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27.091345919999998</v>
      </c>
      <c r="BG34" s="10">
        <v>1.0529809699999999</v>
      </c>
      <c r="BH34" s="10">
        <v>0</v>
      </c>
      <c r="BI34" s="10">
        <v>0</v>
      </c>
      <c r="BJ34" s="11">
        <v>2.94732284</v>
      </c>
      <c r="BK34" s="12">
        <f>SUM(C34:BJ34)</f>
        <v>123.25409381399989</v>
      </c>
      <c r="BO34" s="42"/>
    </row>
    <row r="35" spans="1:67" s="17" customFormat="1" ht="16" x14ac:dyDescent="0.2">
      <c r="A35" s="48"/>
      <c r="B35" s="54" t="s">
        <v>9</v>
      </c>
      <c r="C35" s="13">
        <f t="shared" ref="C35:AH35" si="10">SUM(C34:C34)</f>
        <v>0</v>
      </c>
      <c r="D35" s="14">
        <f t="shared" si="10"/>
        <v>0.23527349116119997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11.627656119999999</v>
      </c>
      <c r="I35" s="14">
        <f t="shared" si="10"/>
        <v>0.12093893999999999</v>
      </c>
      <c r="J35" s="14">
        <f t="shared" si="10"/>
        <v>0</v>
      </c>
      <c r="K35" s="14">
        <f t="shared" si="10"/>
        <v>0</v>
      </c>
      <c r="L35" s="15">
        <f t="shared" si="10"/>
        <v>0.45347590999999998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9.1986305999999995</v>
      </c>
      <c r="S35" s="14">
        <f t="shared" si="10"/>
        <v>3.600358E-2</v>
      </c>
      <c r="T35" s="14">
        <f t="shared" si="10"/>
        <v>0</v>
      </c>
      <c r="U35" s="14">
        <f t="shared" si="10"/>
        <v>0</v>
      </c>
      <c r="V35" s="15">
        <f t="shared" si="10"/>
        <v>9.154698E-2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1.6201759899999999</v>
      </c>
      <c r="AC35" s="14">
        <f t="shared" si="10"/>
        <v>2.559529E-2</v>
      </c>
      <c r="AD35" s="14">
        <f t="shared" si="10"/>
        <v>0</v>
      </c>
      <c r="AE35" s="14">
        <f t="shared" si="10"/>
        <v>0</v>
      </c>
      <c r="AF35" s="15">
        <f t="shared" si="10"/>
        <v>1.5664303234475005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0.50423647000000005</v>
      </c>
      <c r="AM35" s="14">
        <f t="shared" si="11"/>
        <v>1.553679E-2</v>
      </c>
      <c r="AN35" s="14">
        <f t="shared" si="11"/>
        <v>0</v>
      </c>
      <c r="AO35" s="14">
        <f t="shared" si="11"/>
        <v>0</v>
      </c>
      <c r="AP35" s="15">
        <f t="shared" si="11"/>
        <v>2.8412960000000001E-2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44.404560619999998</v>
      </c>
      <c r="AW35" s="14">
        <f t="shared" si="11"/>
        <v>3.1129003893912213</v>
      </c>
      <c r="AX35" s="14">
        <f t="shared" si="11"/>
        <v>0</v>
      </c>
      <c r="AY35" s="14">
        <f t="shared" si="11"/>
        <v>0</v>
      </c>
      <c r="AZ35" s="15">
        <f t="shared" si="11"/>
        <v>19.121069630000001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27.091345919999998</v>
      </c>
      <c r="BG35" s="14">
        <f t="shared" si="11"/>
        <v>1.0529809699999999</v>
      </c>
      <c r="BH35" s="14">
        <f t="shared" si="11"/>
        <v>0</v>
      </c>
      <c r="BI35" s="14">
        <f t="shared" si="11"/>
        <v>0</v>
      </c>
      <c r="BJ35" s="15">
        <f t="shared" si="11"/>
        <v>2.94732284</v>
      </c>
      <c r="BK35" s="16">
        <f t="shared" si="11"/>
        <v>123.25409381399989</v>
      </c>
      <c r="BO35" s="44"/>
    </row>
    <row r="36" spans="1:67" ht="15" customHeight="1" x14ac:dyDescent="0.2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 ht="16" x14ac:dyDescent="0.2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 ht="16" x14ac:dyDescent="0.2">
      <c r="A38" s="48"/>
      <c r="B38" s="53" t="s">
        <v>100</v>
      </c>
      <c r="C38" s="40">
        <v>0</v>
      </c>
      <c r="D38" s="10">
        <v>1.2468929301288001</v>
      </c>
      <c r="E38" s="10">
        <v>0</v>
      </c>
      <c r="F38" s="10">
        <v>0</v>
      </c>
      <c r="G38" s="41">
        <v>2.4985073299999998</v>
      </c>
      <c r="H38" s="40">
        <v>29.83267236</v>
      </c>
      <c r="I38" s="10">
        <v>6.0376019799999998</v>
      </c>
      <c r="J38" s="10">
        <v>0</v>
      </c>
      <c r="K38" s="10">
        <v>0</v>
      </c>
      <c r="L38" s="41">
        <v>32.437484230000003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16.895780120000001</v>
      </c>
      <c r="S38" s="10">
        <v>0.15967057000000001</v>
      </c>
      <c r="T38" s="10">
        <v>0</v>
      </c>
      <c r="U38" s="10">
        <v>0</v>
      </c>
      <c r="V38" s="41">
        <v>4.1326793500000001</v>
      </c>
      <c r="W38" s="40">
        <v>4.2910300000000004E-3</v>
      </c>
      <c r="X38" s="10">
        <v>0</v>
      </c>
      <c r="Y38" s="10">
        <v>0</v>
      </c>
      <c r="Z38" s="10">
        <v>0</v>
      </c>
      <c r="AA38" s="41">
        <v>0</v>
      </c>
      <c r="AB38" s="40">
        <v>6.1832190599999999</v>
      </c>
      <c r="AC38" s="10">
        <v>0.24415433</v>
      </c>
      <c r="AD38" s="10">
        <v>0</v>
      </c>
      <c r="AE38" s="10">
        <v>0</v>
      </c>
      <c r="AF38" s="41">
        <v>8.009728264154294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1.7722229300000001</v>
      </c>
      <c r="AM38" s="10">
        <v>3.1149739999999999E-2</v>
      </c>
      <c r="AN38" s="10">
        <v>0</v>
      </c>
      <c r="AO38" s="10">
        <v>0</v>
      </c>
      <c r="AP38" s="41">
        <v>0.73537653999999997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147.93731442999999</v>
      </c>
      <c r="AW38" s="10">
        <v>38.685604274716646</v>
      </c>
      <c r="AX38" s="10">
        <v>0</v>
      </c>
      <c r="AY38" s="10">
        <v>0</v>
      </c>
      <c r="AZ38" s="41">
        <v>311.88586031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88.194938559999997</v>
      </c>
      <c r="BG38" s="10">
        <v>6.8156915500000004</v>
      </c>
      <c r="BH38" s="10">
        <v>0</v>
      </c>
      <c r="BI38" s="10">
        <v>0</v>
      </c>
      <c r="BJ38" s="41">
        <v>87.04789735</v>
      </c>
      <c r="BK38" s="12">
        <f t="shared" ref="BK38:BK45" si="12">SUM(C38:BJ38)</f>
        <v>790.78873723899972</v>
      </c>
      <c r="BO38" s="42"/>
    </row>
    <row r="39" spans="1:67" ht="16" x14ac:dyDescent="0.2">
      <c r="A39" s="48"/>
      <c r="B39" s="53" t="s">
        <v>104</v>
      </c>
      <c r="C39" s="40">
        <v>0</v>
      </c>
      <c r="D39" s="10">
        <v>7.5149443838600005E-2</v>
      </c>
      <c r="E39" s="10">
        <v>0</v>
      </c>
      <c r="F39" s="10">
        <v>0</v>
      </c>
      <c r="G39" s="41">
        <v>0</v>
      </c>
      <c r="H39" s="40">
        <v>2.2293309899999998</v>
      </c>
      <c r="I39" s="10">
        <v>4.4699221400000004</v>
      </c>
      <c r="J39" s="10">
        <v>0</v>
      </c>
      <c r="K39" s="10">
        <v>0</v>
      </c>
      <c r="L39" s="41">
        <v>2.7096865800000001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0.12173916999999999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1.5445769999999999E-2</v>
      </c>
      <c r="AC39" s="10">
        <v>0</v>
      </c>
      <c r="AD39" s="10">
        <v>0</v>
      </c>
      <c r="AE39" s="10">
        <v>0</v>
      </c>
      <c r="AF39" s="41">
        <v>1.4012397870400005E-2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1.0316500000000001E-3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1.22058965</v>
      </c>
      <c r="AW39" s="10">
        <v>0.63055589429097469</v>
      </c>
      <c r="AX39" s="10">
        <v>0</v>
      </c>
      <c r="AY39" s="10">
        <v>0</v>
      </c>
      <c r="AZ39" s="41">
        <v>7.2540011800000004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0.47144214000000001</v>
      </c>
      <c r="BG39" s="10">
        <v>1.363023E-2</v>
      </c>
      <c r="BH39" s="10">
        <v>0</v>
      </c>
      <c r="BI39" s="10">
        <v>0</v>
      </c>
      <c r="BJ39" s="41">
        <v>2.8630733400000001</v>
      </c>
      <c r="BK39" s="12">
        <f t="shared" si="12"/>
        <v>22.089610575999973</v>
      </c>
      <c r="BO39" s="42"/>
    </row>
    <row r="40" spans="1:67" ht="16" x14ac:dyDescent="0.2">
      <c r="A40" s="48"/>
      <c r="B40" s="53" t="s">
        <v>96</v>
      </c>
      <c r="C40" s="37">
        <v>1.614353E-2</v>
      </c>
      <c r="D40" s="37">
        <v>1.0075053015803008</v>
      </c>
      <c r="E40" s="37">
        <v>0</v>
      </c>
      <c r="F40" s="37">
        <v>0</v>
      </c>
      <c r="G40" s="37">
        <v>1.10919938</v>
      </c>
      <c r="H40" s="37">
        <v>15.221662719999999</v>
      </c>
      <c r="I40" s="37">
        <v>0.27033636999999999</v>
      </c>
      <c r="J40" s="37">
        <v>0</v>
      </c>
      <c r="K40" s="37">
        <v>0</v>
      </c>
      <c r="L40" s="37">
        <v>4.2759818200000002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10.024110930000001</v>
      </c>
      <c r="S40" s="37">
        <v>5.3455400000000002E-3</v>
      </c>
      <c r="T40" s="37">
        <v>0</v>
      </c>
      <c r="U40" s="37">
        <v>0</v>
      </c>
      <c r="V40" s="37">
        <v>0.68854791000000004</v>
      </c>
      <c r="W40" s="37">
        <v>5.0538999999999998E-4</v>
      </c>
      <c r="X40" s="37">
        <v>0.24260819</v>
      </c>
      <c r="Y40" s="37">
        <v>0</v>
      </c>
      <c r="Z40" s="37">
        <v>0</v>
      </c>
      <c r="AA40" s="37">
        <v>0</v>
      </c>
      <c r="AB40" s="37">
        <v>6.5133983799999999</v>
      </c>
      <c r="AC40" s="37">
        <v>0.44079189000000002</v>
      </c>
      <c r="AD40" s="37">
        <v>0</v>
      </c>
      <c r="AE40" s="37">
        <v>0</v>
      </c>
      <c r="AF40" s="37">
        <v>4.6054585491212983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3.2784752099999999</v>
      </c>
      <c r="AM40" s="37">
        <v>6.7437799999999996E-3</v>
      </c>
      <c r="AN40" s="37">
        <v>0</v>
      </c>
      <c r="AO40" s="37">
        <v>0</v>
      </c>
      <c r="AP40" s="37">
        <v>0.39004245999999998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124.3441679</v>
      </c>
      <c r="AW40" s="37">
        <v>8.109145254298344</v>
      </c>
      <c r="AX40" s="37">
        <v>0</v>
      </c>
      <c r="AY40" s="37">
        <v>0</v>
      </c>
      <c r="AZ40" s="37">
        <v>86.341029219999996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75.142875660000001</v>
      </c>
      <c r="BG40" s="38">
        <v>5.7496236300000003</v>
      </c>
      <c r="BH40" s="37">
        <v>0</v>
      </c>
      <c r="BI40" s="37">
        <v>0</v>
      </c>
      <c r="BJ40" s="37">
        <v>21.339856409999999</v>
      </c>
      <c r="BK40" s="12">
        <f t="shared" si="12"/>
        <v>369.12355542499989</v>
      </c>
      <c r="BO40" s="42"/>
    </row>
    <row r="41" spans="1:67" ht="16" x14ac:dyDescent="0.2">
      <c r="A41" s="48"/>
      <c r="B41" s="53" t="s">
        <v>108</v>
      </c>
      <c r="C41" s="37">
        <v>0</v>
      </c>
      <c r="D41" s="37">
        <v>0.30469847829020003</v>
      </c>
      <c r="E41" s="37">
        <v>0</v>
      </c>
      <c r="F41" s="37">
        <v>0</v>
      </c>
      <c r="G41" s="37">
        <v>0</v>
      </c>
      <c r="H41" s="37">
        <v>1.2840658199999999</v>
      </c>
      <c r="I41" s="37">
        <v>2.814148E-2</v>
      </c>
      <c r="J41" s="37">
        <v>0</v>
      </c>
      <c r="K41" s="37">
        <v>0</v>
      </c>
      <c r="L41" s="37">
        <v>0.90879821000000005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1.2829689</v>
      </c>
      <c r="S41" s="37">
        <v>2.44137E-3</v>
      </c>
      <c r="T41" s="37">
        <v>0</v>
      </c>
      <c r="U41" s="37">
        <v>0</v>
      </c>
      <c r="V41" s="37">
        <v>5.7658330000000001E-2</v>
      </c>
      <c r="W41" s="37">
        <v>4.6628000000000001E-4</v>
      </c>
      <c r="X41" s="37">
        <v>0</v>
      </c>
      <c r="Y41" s="37">
        <v>0</v>
      </c>
      <c r="Z41" s="37">
        <v>0</v>
      </c>
      <c r="AA41" s="37">
        <v>0</v>
      </c>
      <c r="AB41" s="37">
        <v>0.76487176999999995</v>
      </c>
      <c r="AC41" s="37">
        <v>0.66305462000000004</v>
      </c>
      <c r="AD41" s="37">
        <v>0</v>
      </c>
      <c r="AE41" s="37">
        <v>0</v>
      </c>
      <c r="AF41" s="37">
        <v>5.0361172230931004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0.43847900000000001</v>
      </c>
      <c r="AM41" s="37">
        <v>2.4246699999999999E-3</v>
      </c>
      <c r="AN41" s="37">
        <v>0</v>
      </c>
      <c r="AO41" s="37">
        <v>0</v>
      </c>
      <c r="AP41" s="37">
        <v>2.7456672800000002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20.148933580000001</v>
      </c>
      <c r="AW41" s="37">
        <v>6.7437275946166606</v>
      </c>
      <c r="AX41" s="37">
        <v>0</v>
      </c>
      <c r="AY41" s="37">
        <v>0</v>
      </c>
      <c r="AZ41" s="37">
        <v>73.550430219999996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11.530838340000001</v>
      </c>
      <c r="BG41" s="38">
        <v>1.83921731</v>
      </c>
      <c r="BH41" s="37">
        <v>0</v>
      </c>
      <c r="BI41" s="37">
        <v>0</v>
      </c>
      <c r="BJ41" s="37">
        <v>19.32506944</v>
      </c>
      <c r="BK41" s="12">
        <f t="shared" si="12"/>
        <v>146.65806991599996</v>
      </c>
      <c r="BO41" s="42"/>
    </row>
    <row r="42" spans="1:67" ht="16" x14ac:dyDescent="0.2">
      <c r="A42" s="48"/>
      <c r="B42" s="53" t="s">
        <v>106</v>
      </c>
      <c r="C42" s="37">
        <v>0</v>
      </c>
      <c r="D42" s="37">
        <v>0.37662052477410002</v>
      </c>
      <c r="E42" s="37">
        <v>0</v>
      </c>
      <c r="F42" s="37">
        <v>0</v>
      </c>
      <c r="G42" s="37">
        <v>0.1062263</v>
      </c>
      <c r="H42" s="37">
        <v>1.23697316</v>
      </c>
      <c r="I42" s="37">
        <v>0.12180589</v>
      </c>
      <c r="J42" s="37">
        <v>0</v>
      </c>
      <c r="K42" s="37">
        <v>0</v>
      </c>
      <c r="L42" s="37">
        <v>0.44797122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0.74054883000000005</v>
      </c>
      <c r="S42" s="37">
        <v>9.6569399999999993E-3</v>
      </c>
      <c r="T42" s="37">
        <v>0</v>
      </c>
      <c r="U42" s="37">
        <v>0</v>
      </c>
      <c r="V42" s="37">
        <v>0.34843438999999998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1.11444196</v>
      </c>
      <c r="AC42" s="37">
        <v>8.754932E-2</v>
      </c>
      <c r="AD42" s="37">
        <v>0</v>
      </c>
      <c r="AE42" s="37">
        <v>0</v>
      </c>
      <c r="AF42" s="37">
        <v>6.1099379728337011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0.59385666000000004</v>
      </c>
      <c r="AM42" s="37">
        <v>3.009678E-2</v>
      </c>
      <c r="AN42" s="37">
        <v>0</v>
      </c>
      <c r="AO42" s="37">
        <v>0</v>
      </c>
      <c r="AP42" s="37">
        <v>0.67650818999999995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20.06806709</v>
      </c>
      <c r="AW42" s="37">
        <v>7.1111312163923666</v>
      </c>
      <c r="AX42" s="37">
        <v>0</v>
      </c>
      <c r="AY42" s="37">
        <v>0</v>
      </c>
      <c r="AZ42" s="37">
        <v>72.688422669999994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12.76506543</v>
      </c>
      <c r="BG42" s="38">
        <v>2.0484522100000002</v>
      </c>
      <c r="BH42" s="37">
        <v>0</v>
      </c>
      <c r="BI42" s="37">
        <v>0</v>
      </c>
      <c r="BJ42" s="37">
        <v>17.29506026</v>
      </c>
      <c r="BK42" s="12">
        <f t="shared" si="12"/>
        <v>143.97682701400015</v>
      </c>
      <c r="BO42" s="42"/>
    </row>
    <row r="43" spans="1:67" ht="16" x14ac:dyDescent="0.2">
      <c r="A43" s="48"/>
      <c r="B43" s="53" t="s">
        <v>105</v>
      </c>
      <c r="C43" s="37">
        <v>0</v>
      </c>
      <c r="D43" s="37">
        <v>0.54181377299979994</v>
      </c>
      <c r="E43" s="37">
        <v>0</v>
      </c>
      <c r="F43" s="37">
        <v>0</v>
      </c>
      <c r="G43" s="37">
        <v>0.13173793</v>
      </c>
      <c r="H43" s="37">
        <v>6.5418529799999998</v>
      </c>
      <c r="I43" s="37">
        <v>1.17819655</v>
      </c>
      <c r="J43" s="37">
        <v>5.6000000000000004E-7</v>
      </c>
      <c r="K43" s="37">
        <v>0</v>
      </c>
      <c r="L43" s="37">
        <v>7.6684037199999997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3.73330005</v>
      </c>
      <c r="S43" s="37">
        <v>3.7814540000000001E-2</v>
      </c>
      <c r="T43" s="37">
        <v>0</v>
      </c>
      <c r="U43" s="37">
        <v>0</v>
      </c>
      <c r="V43" s="37">
        <v>0.88597696000000004</v>
      </c>
      <c r="W43" s="37">
        <v>5.6621000000000004E-4</v>
      </c>
      <c r="X43" s="37">
        <v>0</v>
      </c>
      <c r="Y43" s="37">
        <v>0</v>
      </c>
      <c r="Z43" s="37">
        <v>0</v>
      </c>
      <c r="AA43" s="37">
        <v>0</v>
      </c>
      <c r="AB43" s="37">
        <v>2.2661570100000001</v>
      </c>
      <c r="AC43" s="37">
        <v>0.26719662999999999</v>
      </c>
      <c r="AD43" s="37">
        <v>0</v>
      </c>
      <c r="AE43" s="37">
        <v>0</v>
      </c>
      <c r="AF43" s="37">
        <v>10.273861822284299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0.97808945999999997</v>
      </c>
      <c r="AM43" s="37">
        <v>1.4770230000000001E-2</v>
      </c>
      <c r="AN43" s="37">
        <v>0</v>
      </c>
      <c r="AO43" s="37">
        <v>0</v>
      </c>
      <c r="AP43" s="37">
        <v>2.3630891100000002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47.74033051</v>
      </c>
      <c r="AW43" s="37">
        <v>19.932734077715622</v>
      </c>
      <c r="AX43" s="37">
        <v>0</v>
      </c>
      <c r="AY43" s="37">
        <v>0</v>
      </c>
      <c r="AZ43" s="37">
        <v>167.28205416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27.522822789999999</v>
      </c>
      <c r="BG43" s="38">
        <v>3.18795947</v>
      </c>
      <c r="BH43" s="37">
        <v>0</v>
      </c>
      <c r="BI43" s="37">
        <v>0</v>
      </c>
      <c r="BJ43" s="37">
        <v>51.221971379999999</v>
      </c>
      <c r="BK43" s="12">
        <f t="shared" si="12"/>
        <v>353.77069992299977</v>
      </c>
      <c r="BO43" s="42"/>
    </row>
    <row r="44" spans="1:67" ht="16" x14ac:dyDescent="0.2">
      <c r="A44" s="48"/>
      <c r="B44" s="53" t="s">
        <v>103</v>
      </c>
      <c r="C44" s="37">
        <v>2.89266E-3</v>
      </c>
      <c r="D44" s="37">
        <v>0.69983596987070007</v>
      </c>
      <c r="E44" s="37">
        <v>0</v>
      </c>
      <c r="F44" s="37">
        <v>0</v>
      </c>
      <c r="G44" s="37">
        <v>2.89266E-3</v>
      </c>
      <c r="H44" s="37">
        <v>3.41248869</v>
      </c>
      <c r="I44" s="37">
        <v>1.3818687599999999</v>
      </c>
      <c r="J44" s="37">
        <v>0</v>
      </c>
      <c r="K44" s="37">
        <v>0</v>
      </c>
      <c r="L44" s="37">
        <v>2.6499334000000001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2.4751646599999999</v>
      </c>
      <c r="S44" s="37">
        <v>0</v>
      </c>
      <c r="T44" s="37">
        <v>0</v>
      </c>
      <c r="U44" s="37">
        <v>0</v>
      </c>
      <c r="V44" s="37">
        <v>0.53570534000000003</v>
      </c>
      <c r="W44" s="37">
        <v>4.5957000000000002E-4</v>
      </c>
      <c r="X44" s="37">
        <v>0</v>
      </c>
      <c r="Y44" s="37">
        <v>0</v>
      </c>
      <c r="Z44" s="37">
        <v>0</v>
      </c>
      <c r="AA44" s="37">
        <v>0</v>
      </c>
      <c r="AB44" s="37">
        <v>2.7544178499999998</v>
      </c>
      <c r="AC44" s="37">
        <v>0.46883097000000001</v>
      </c>
      <c r="AD44" s="37">
        <v>0</v>
      </c>
      <c r="AE44" s="37">
        <v>0</v>
      </c>
      <c r="AF44" s="37">
        <v>10.522939418089505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1.47926655</v>
      </c>
      <c r="AM44" s="37">
        <v>0.19947945</v>
      </c>
      <c r="AN44" s="37">
        <v>0</v>
      </c>
      <c r="AO44" s="37">
        <v>0</v>
      </c>
      <c r="AP44" s="37">
        <v>1.9849396399999999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55.355712910000001</v>
      </c>
      <c r="AW44" s="37">
        <v>24.652315250039774</v>
      </c>
      <c r="AX44" s="37">
        <v>0</v>
      </c>
      <c r="AY44" s="37">
        <v>0</v>
      </c>
      <c r="AZ44" s="37">
        <v>136.19714672999999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40.086536690000003</v>
      </c>
      <c r="BG44" s="38">
        <v>5.2098678300000003</v>
      </c>
      <c r="BH44" s="37">
        <v>0</v>
      </c>
      <c r="BI44" s="37">
        <v>0</v>
      </c>
      <c r="BJ44" s="37">
        <v>55.637514060000001</v>
      </c>
      <c r="BK44" s="12">
        <f t="shared" si="12"/>
        <v>345.71020905799998</v>
      </c>
      <c r="BO44" s="42"/>
    </row>
    <row r="45" spans="1:67" ht="16" x14ac:dyDescent="0.2">
      <c r="A45" s="48"/>
      <c r="B45" s="53" t="s">
        <v>102</v>
      </c>
      <c r="C45" s="37">
        <v>1.2643919999999999E-2</v>
      </c>
      <c r="D45" s="37">
        <v>0.35895344551600006</v>
      </c>
      <c r="E45" s="37">
        <v>0</v>
      </c>
      <c r="F45" s="37">
        <v>0</v>
      </c>
      <c r="G45" s="37">
        <v>1.4894050000000001E-2</v>
      </c>
      <c r="H45" s="37">
        <v>3.5773228499999998</v>
      </c>
      <c r="I45" s="37">
        <v>0.30626198999999998</v>
      </c>
      <c r="J45" s="37">
        <v>4.5002588599999997</v>
      </c>
      <c r="K45" s="37">
        <v>0</v>
      </c>
      <c r="L45" s="37">
        <v>6.6276535900000004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2.50677102</v>
      </c>
      <c r="S45" s="37">
        <v>0</v>
      </c>
      <c r="T45" s="37">
        <v>0</v>
      </c>
      <c r="U45" s="37">
        <v>0</v>
      </c>
      <c r="V45" s="37">
        <v>0.33998884000000001</v>
      </c>
      <c r="W45" s="37">
        <v>6.0433999999999998E-4</v>
      </c>
      <c r="X45" s="37">
        <v>0</v>
      </c>
      <c r="Y45" s="37">
        <v>0</v>
      </c>
      <c r="Z45" s="37">
        <v>0</v>
      </c>
      <c r="AA45" s="37">
        <v>0</v>
      </c>
      <c r="AB45" s="37">
        <v>0.99632262000000005</v>
      </c>
      <c r="AC45" s="37">
        <v>0.15402616999999999</v>
      </c>
      <c r="AD45" s="37">
        <v>0</v>
      </c>
      <c r="AE45" s="37">
        <v>0</v>
      </c>
      <c r="AF45" s="37">
        <v>1.3506131489629993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0.30234554000000002</v>
      </c>
      <c r="AM45" s="37">
        <v>0</v>
      </c>
      <c r="AN45" s="37">
        <v>0</v>
      </c>
      <c r="AO45" s="37">
        <v>0</v>
      </c>
      <c r="AP45" s="37">
        <v>7.979493E-2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22.62494409</v>
      </c>
      <c r="AW45" s="37">
        <v>13.333850282520801</v>
      </c>
      <c r="AX45" s="37">
        <v>0</v>
      </c>
      <c r="AY45" s="37">
        <v>0</v>
      </c>
      <c r="AZ45" s="37">
        <v>68.539741480000004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14.748291569999999</v>
      </c>
      <c r="BG45" s="38">
        <v>3.6136702299999999</v>
      </c>
      <c r="BH45" s="37">
        <v>0</v>
      </c>
      <c r="BI45" s="37">
        <v>0</v>
      </c>
      <c r="BJ45" s="37">
        <v>20.080333400000001</v>
      </c>
      <c r="BK45" s="12">
        <f t="shared" si="12"/>
        <v>164.06928636699979</v>
      </c>
      <c r="BO45" s="42"/>
    </row>
    <row r="46" spans="1:67" s="17" customFormat="1" ht="16" x14ac:dyDescent="0.2">
      <c r="A46" s="48"/>
      <c r="B46" s="54" t="s">
        <v>12</v>
      </c>
      <c r="C46" s="13">
        <f>SUM(C38:C45)</f>
        <v>3.1680109999999997E-2</v>
      </c>
      <c r="D46" s="13">
        <f t="shared" ref="D46:BJ46" si="13">SUM(D38:D45)</f>
        <v>4.611469866998501</v>
      </c>
      <c r="E46" s="13">
        <f t="shared" si="13"/>
        <v>0</v>
      </c>
      <c r="F46" s="13">
        <f t="shared" si="13"/>
        <v>0</v>
      </c>
      <c r="G46" s="13">
        <f t="shared" si="13"/>
        <v>3.8634576499999995</v>
      </c>
      <c r="H46" s="13">
        <f t="shared" si="13"/>
        <v>63.336369570000002</v>
      </c>
      <c r="I46" s="13">
        <f t="shared" si="13"/>
        <v>13.79413516</v>
      </c>
      <c r="J46" s="13">
        <f t="shared" si="13"/>
        <v>4.5002594199999999</v>
      </c>
      <c r="K46" s="13">
        <f t="shared" si="13"/>
        <v>0</v>
      </c>
      <c r="L46" s="13">
        <f t="shared" si="13"/>
        <v>57.725912770000008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0</v>
      </c>
      <c r="Q46" s="13">
        <f t="shared" si="13"/>
        <v>0</v>
      </c>
      <c r="R46" s="13">
        <f t="shared" si="13"/>
        <v>37.78038368</v>
      </c>
      <c r="S46" s="13">
        <f t="shared" si="13"/>
        <v>0.21492896000000003</v>
      </c>
      <c r="T46" s="13">
        <f t="shared" si="13"/>
        <v>0</v>
      </c>
      <c r="U46" s="13">
        <f t="shared" si="13"/>
        <v>0</v>
      </c>
      <c r="V46" s="13">
        <f t="shared" si="13"/>
        <v>6.9889911200000006</v>
      </c>
      <c r="W46" s="13">
        <f t="shared" si="13"/>
        <v>6.8928200000000009E-3</v>
      </c>
      <c r="X46" s="13">
        <f t="shared" si="13"/>
        <v>0.24260819</v>
      </c>
      <c r="Y46" s="13">
        <f t="shared" si="13"/>
        <v>0</v>
      </c>
      <c r="Z46" s="13">
        <f t="shared" si="13"/>
        <v>0</v>
      </c>
      <c r="AA46" s="13">
        <f t="shared" si="13"/>
        <v>0</v>
      </c>
      <c r="AB46" s="13">
        <f t="shared" si="13"/>
        <v>20.608274420000001</v>
      </c>
      <c r="AC46" s="13">
        <f t="shared" si="13"/>
        <v>2.3256039299999998</v>
      </c>
      <c r="AD46" s="13">
        <f t="shared" si="13"/>
        <v>0</v>
      </c>
      <c r="AE46" s="13">
        <f t="shared" si="13"/>
        <v>0</v>
      </c>
      <c r="AF46" s="13">
        <f t="shared" si="13"/>
        <v>45.922668796409603</v>
      </c>
      <c r="AG46" s="13">
        <f t="shared" si="13"/>
        <v>0</v>
      </c>
      <c r="AH46" s="13">
        <f t="shared" si="13"/>
        <v>0</v>
      </c>
      <c r="AI46" s="13">
        <f t="shared" si="13"/>
        <v>0</v>
      </c>
      <c r="AJ46" s="13">
        <f t="shared" si="13"/>
        <v>0</v>
      </c>
      <c r="AK46" s="13">
        <f t="shared" si="13"/>
        <v>0</v>
      </c>
      <c r="AL46" s="13">
        <f t="shared" si="13"/>
        <v>8.8437669999999979</v>
      </c>
      <c r="AM46" s="13">
        <f t="shared" si="13"/>
        <v>0.28466464999999996</v>
      </c>
      <c r="AN46" s="13">
        <f t="shared" si="13"/>
        <v>0</v>
      </c>
      <c r="AO46" s="13">
        <f t="shared" si="13"/>
        <v>0</v>
      </c>
      <c r="AP46" s="13">
        <f t="shared" si="13"/>
        <v>8.9754181500000012</v>
      </c>
      <c r="AQ46" s="13">
        <f t="shared" si="13"/>
        <v>0</v>
      </c>
      <c r="AR46" s="13">
        <f t="shared" si="13"/>
        <v>0</v>
      </c>
      <c r="AS46" s="13">
        <f t="shared" si="13"/>
        <v>0</v>
      </c>
      <c r="AT46" s="13">
        <f t="shared" si="13"/>
        <v>0</v>
      </c>
      <c r="AU46" s="13">
        <f t="shared" si="13"/>
        <v>0</v>
      </c>
      <c r="AV46" s="13">
        <f t="shared" si="13"/>
        <v>439.44006015999997</v>
      </c>
      <c r="AW46" s="13">
        <f t="shared" si="13"/>
        <v>119.19906384459118</v>
      </c>
      <c r="AX46" s="13">
        <f t="shared" si="13"/>
        <v>0</v>
      </c>
      <c r="AY46" s="13">
        <f t="shared" si="13"/>
        <v>0</v>
      </c>
      <c r="AZ46" s="13">
        <f t="shared" si="13"/>
        <v>923.73868597000001</v>
      </c>
      <c r="BA46" s="13">
        <f t="shared" si="13"/>
        <v>0</v>
      </c>
      <c r="BB46" s="13">
        <f t="shared" si="13"/>
        <v>0</v>
      </c>
      <c r="BC46" s="13">
        <f t="shared" si="13"/>
        <v>0</v>
      </c>
      <c r="BD46" s="13">
        <f t="shared" si="13"/>
        <v>0</v>
      </c>
      <c r="BE46" s="13">
        <f t="shared" si="13"/>
        <v>0</v>
      </c>
      <c r="BF46" s="13">
        <f t="shared" si="13"/>
        <v>270.46281118000002</v>
      </c>
      <c r="BG46" s="13">
        <f t="shared" si="13"/>
        <v>28.478112460000002</v>
      </c>
      <c r="BH46" s="13">
        <f t="shared" si="13"/>
        <v>0</v>
      </c>
      <c r="BI46" s="13">
        <f t="shared" si="13"/>
        <v>0</v>
      </c>
      <c r="BJ46" s="13">
        <f t="shared" si="13"/>
        <v>274.81077563999997</v>
      </c>
      <c r="BK46" s="16">
        <f>SUM(BK38:BK45)</f>
        <v>2336.1869955179991</v>
      </c>
      <c r="BO46" s="44"/>
    </row>
    <row r="47" spans="1:67" s="17" customFormat="1" ht="16" x14ac:dyDescent="0.2">
      <c r="A47" s="48"/>
      <c r="B47" s="54" t="s">
        <v>23</v>
      </c>
      <c r="C47" s="13">
        <f t="shared" ref="C47:AH47" si="14">C46+C35</f>
        <v>3.1680109999999997E-2</v>
      </c>
      <c r="D47" s="14">
        <f t="shared" si="14"/>
        <v>4.846743358159701</v>
      </c>
      <c r="E47" s="14">
        <f t="shared" si="14"/>
        <v>0</v>
      </c>
      <c r="F47" s="14">
        <f t="shared" si="14"/>
        <v>0</v>
      </c>
      <c r="G47" s="15">
        <f t="shared" si="14"/>
        <v>3.8634576499999995</v>
      </c>
      <c r="H47" s="13">
        <f t="shared" si="14"/>
        <v>74.96402569</v>
      </c>
      <c r="I47" s="14">
        <f t="shared" si="14"/>
        <v>13.9150741</v>
      </c>
      <c r="J47" s="14">
        <f t="shared" si="14"/>
        <v>4.5002594199999999</v>
      </c>
      <c r="K47" s="14">
        <f t="shared" si="14"/>
        <v>0</v>
      </c>
      <c r="L47" s="15">
        <f t="shared" si="14"/>
        <v>58.17938868000001</v>
      </c>
      <c r="M47" s="13">
        <f t="shared" si="14"/>
        <v>0</v>
      </c>
      <c r="N47" s="14">
        <f t="shared" si="14"/>
        <v>0</v>
      </c>
      <c r="O47" s="14">
        <f t="shared" si="14"/>
        <v>0</v>
      </c>
      <c r="P47" s="14">
        <f t="shared" si="14"/>
        <v>0</v>
      </c>
      <c r="Q47" s="15">
        <f t="shared" si="14"/>
        <v>0</v>
      </c>
      <c r="R47" s="13">
        <f t="shared" si="14"/>
        <v>46.979014280000001</v>
      </c>
      <c r="S47" s="14">
        <f t="shared" si="14"/>
        <v>0.25093254000000004</v>
      </c>
      <c r="T47" s="14">
        <f t="shared" si="14"/>
        <v>0</v>
      </c>
      <c r="U47" s="14">
        <f t="shared" si="14"/>
        <v>0</v>
      </c>
      <c r="V47" s="15">
        <f t="shared" si="14"/>
        <v>7.0805381000000009</v>
      </c>
      <c r="W47" s="13">
        <f t="shared" si="14"/>
        <v>6.8928200000000009E-3</v>
      </c>
      <c r="X47" s="14">
        <f t="shared" si="14"/>
        <v>0.24260819</v>
      </c>
      <c r="Y47" s="14">
        <f t="shared" si="14"/>
        <v>0</v>
      </c>
      <c r="Z47" s="14">
        <f t="shared" si="14"/>
        <v>0</v>
      </c>
      <c r="AA47" s="15">
        <f t="shared" si="14"/>
        <v>0</v>
      </c>
      <c r="AB47" s="13">
        <f t="shared" si="14"/>
        <v>22.228450410000001</v>
      </c>
      <c r="AC47" s="14">
        <f t="shared" si="14"/>
        <v>2.3511992199999998</v>
      </c>
      <c r="AD47" s="14">
        <f t="shared" si="14"/>
        <v>0</v>
      </c>
      <c r="AE47" s="14">
        <f t="shared" si="14"/>
        <v>0</v>
      </c>
      <c r="AF47" s="15">
        <f t="shared" si="14"/>
        <v>47.489099119857102</v>
      </c>
      <c r="AG47" s="13">
        <f t="shared" si="14"/>
        <v>0</v>
      </c>
      <c r="AH47" s="14">
        <f t="shared" si="14"/>
        <v>0</v>
      </c>
      <c r="AI47" s="14">
        <f t="shared" ref="AI47:BK47" si="15">AI46+AI35</f>
        <v>0</v>
      </c>
      <c r="AJ47" s="14">
        <f t="shared" si="15"/>
        <v>0</v>
      </c>
      <c r="AK47" s="15">
        <f t="shared" si="15"/>
        <v>0</v>
      </c>
      <c r="AL47" s="13">
        <f t="shared" si="15"/>
        <v>9.3480034699999983</v>
      </c>
      <c r="AM47" s="14">
        <f t="shared" si="15"/>
        <v>0.30020143999999999</v>
      </c>
      <c r="AN47" s="14">
        <f t="shared" si="15"/>
        <v>0</v>
      </c>
      <c r="AO47" s="14">
        <f t="shared" si="15"/>
        <v>0</v>
      </c>
      <c r="AP47" s="15">
        <f t="shared" si="15"/>
        <v>9.0038311100000019</v>
      </c>
      <c r="AQ47" s="13">
        <f t="shared" si="15"/>
        <v>0</v>
      </c>
      <c r="AR47" s="14">
        <f t="shared" si="15"/>
        <v>0</v>
      </c>
      <c r="AS47" s="14">
        <f t="shared" si="15"/>
        <v>0</v>
      </c>
      <c r="AT47" s="14">
        <f t="shared" si="15"/>
        <v>0</v>
      </c>
      <c r="AU47" s="15">
        <f t="shared" si="15"/>
        <v>0</v>
      </c>
      <c r="AV47" s="13">
        <f t="shared" si="15"/>
        <v>483.84462077999996</v>
      </c>
      <c r="AW47" s="14">
        <f t="shared" si="15"/>
        <v>122.31196423398239</v>
      </c>
      <c r="AX47" s="14">
        <f t="shared" si="15"/>
        <v>0</v>
      </c>
      <c r="AY47" s="14">
        <f t="shared" si="15"/>
        <v>0</v>
      </c>
      <c r="AZ47" s="15">
        <f t="shared" si="15"/>
        <v>942.85975559999997</v>
      </c>
      <c r="BA47" s="13">
        <f t="shared" si="15"/>
        <v>0</v>
      </c>
      <c r="BB47" s="14">
        <f t="shared" si="15"/>
        <v>0</v>
      </c>
      <c r="BC47" s="14">
        <f t="shared" si="15"/>
        <v>0</v>
      </c>
      <c r="BD47" s="14">
        <f t="shared" si="15"/>
        <v>0</v>
      </c>
      <c r="BE47" s="15">
        <f t="shared" si="15"/>
        <v>0</v>
      </c>
      <c r="BF47" s="13">
        <f t="shared" si="15"/>
        <v>297.5541571</v>
      </c>
      <c r="BG47" s="14">
        <f t="shared" si="15"/>
        <v>29.531093430000002</v>
      </c>
      <c r="BH47" s="14">
        <f t="shared" si="15"/>
        <v>0</v>
      </c>
      <c r="BI47" s="14">
        <f t="shared" si="15"/>
        <v>0</v>
      </c>
      <c r="BJ47" s="15">
        <f t="shared" si="15"/>
        <v>277.75809848</v>
      </c>
      <c r="BK47" s="15">
        <f t="shared" si="15"/>
        <v>2459.4410893319991</v>
      </c>
      <c r="BO47" s="44"/>
    </row>
    <row r="48" spans="1:67" ht="15" customHeight="1" x14ac:dyDescent="0.2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7" ht="16" x14ac:dyDescent="0.2">
      <c r="A49" s="48" t="s">
        <v>24</v>
      </c>
      <c r="B49" s="51" t="s">
        <v>25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2"/>
    </row>
    <row r="50" spans="1:67" ht="16" x14ac:dyDescent="0.2">
      <c r="A50" s="48" t="s">
        <v>7</v>
      </c>
      <c r="B50" s="54" t="s">
        <v>26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2"/>
    </row>
    <row r="51" spans="1:67" ht="16" x14ac:dyDescent="0.2">
      <c r="A51" s="48"/>
      <c r="B51" s="53" t="s">
        <v>101</v>
      </c>
      <c r="C51" s="9">
        <v>0</v>
      </c>
      <c r="D51" s="10">
        <v>1.0768816390967</v>
      </c>
      <c r="E51" s="10">
        <v>0</v>
      </c>
      <c r="F51" s="10">
        <v>0</v>
      </c>
      <c r="G51" s="11">
        <v>0</v>
      </c>
      <c r="H51" s="9">
        <v>7.6320322799999998</v>
      </c>
      <c r="I51" s="10">
        <v>0.42807112000000003</v>
      </c>
      <c r="J51" s="10">
        <v>0</v>
      </c>
      <c r="K51" s="10">
        <v>0</v>
      </c>
      <c r="L51" s="11">
        <v>6.2196636200000004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4.5115609799999996</v>
      </c>
      <c r="S51" s="10">
        <v>2.0818280000000002E-2</v>
      </c>
      <c r="T51" s="10">
        <v>0</v>
      </c>
      <c r="U51" s="10">
        <v>0</v>
      </c>
      <c r="V51" s="11">
        <v>0.46505974999999999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2.1946057799999998</v>
      </c>
      <c r="AC51" s="10">
        <v>0.91889007</v>
      </c>
      <c r="AD51" s="10">
        <v>0</v>
      </c>
      <c r="AE51" s="10">
        <v>0</v>
      </c>
      <c r="AF51" s="11">
        <v>9.1491443823163934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0.77418799999999999</v>
      </c>
      <c r="AM51" s="10">
        <v>3.1359999999999999E-3</v>
      </c>
      <c r="AN51" s="10">
        <v>0</v>
      </c>
      <c r="AO51" s="10">
        <v>0</v>
      </c>
      <c r="AP51" s="11">
        <v>0.31937610999999999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41.290298180000001</v>
      </c>
      <c r="AW51" s="10">
        <v>14.186005923586494</v>
      </c>
      <c r="AX51" s="10">
        <v>0</v>
      </c>
      <c r="AY51" s="10">
        <v>0</v>
      </c>
      <c r="AZ51" s="11">
        <v>144.51542699999999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24.16403086</v>
      </c>
      <c r="BG51" s="10">
        <v>8.0402986999999992</v>
      </c>
      <c r="BH51" s="10">
        <v>0</v>
      </c>
      <c r="BI51" s="10">
        <v>0</v>
      </c>
      <c r="BJ51" s="11">
        <v>54.826653450000002</v>
      </c>
      <c r="BK51" s="12">
        <f>SUM(C51:BJ51)</f>
        <v>320.73614212499956</v>
      </c>
      <c r="BO51" s="42"/>
    </row>
    <row r="52" spans="1:67" x14ac:dyDescent="0.2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s="17" customFormat="1" ht="16" x14ac:dyDescent="0.2">
      <c r="A53" s="48"/>
      <c r="B53" s="54" t="s">
        <v>27</v>
      </c>
      <c r="C53" s="13">
        <f>SUM(C51:C52)</f>
        <v>0</v>
      </c>
      <c r="D53" s="13">
        <f t="shared" ref="D53:BK53" si="16">SUM(D51:D52)</f>
        <v>1.0768816390967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7.6320322799999998</v>
      </c>
      <c r="I53" s="13">
        <f t="shared" si="16"/>
        <v>0.42807112000000003</v>
      </c>
      <c r="J53" s="13">
        <f t="shared" si="16"/>
        <v>0</v>
      </c>
      <c r="K53" s="13">
        <f t="shared" si="16"/>
        <v>0</v>
      </c>
      <c r="L53" s="13">
        <f t="shared" si="16"/>
        <v>6.2196636200000004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4.5115609799999996</v>
      </c>
      <c r="S53" s="13">
        <f t="shared" si="16"/>
        <v>2.0818280000000002E-2</v>
      </c>
      <c r="T53" s="13">
        <f t="shared" si="16"/>
        <v>0</v>
      </c>
      <c r="U53" s="13">
        <f t="shared" si="16"/>
        <v>0</v>
      </c>
      <c r="V53" s="13">
        <f t="shared" si="16"/>
        <v>0.46505974999999999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2.1946057799999998</v>
      </c>
      <c r="AC53" s="13">
        <f t="shared" si="16"/>
        <v>0.91889007</v>
      </c>
      <c r="AD53" s="13">
        <f t="shared" si="16"/>
        <v>0</v>
      </c>
      <c r="AE53" s="13">
        <f t="shared" si="16"/>
        <v>0</v>
      </c>
      <c r="AF53" s="13">
        <f t="shared" si="16"/>
        <v>9.1491443823163934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0.77418799999999999</v>
      </c>
      <c r="AM53" s="13">
        <f t="shared" si="16"/>
        <v>3.1359999999999999E-3</v>
      </c>
      <c r="AN53" s="13">
        <f t="shared" si="16"/>
        <v>0</v>
      </c>
      <c r="AO53" s="13">
        <f t="shared" si="16"/>
        <v>0</v>
      </c>
      <c r="AP53" s="13">
        <f t="shared" si="16"/>
        <v>0.31937610999999999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41.290298180000001</v>
      </c>
      <c r="AW53" s="13">
        <f t="shared" si="16"/>
        <v>14.186005923586494</v>
      </c>
      <c r="AX53" s="13">
        <f t="shared" si="16"/>
        <v>0</v>
      </c>
      <c r="AY53" s="13">
        <f t="shared" si="16"/>
        <v>0</v>
      </c>
      <c r="AZ53" s="13">
        <f t="shared" si="16"/>
        <v>144.51542699999999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24.16403086</v>
      </c>
      <c r="BG53" s="13">
        <f t="shared" si="16"/>
        <v>8.0402986999999992</v>
      </c>
      <c r="BH53" s="13">
        <f t="shared" si="16"/>
        <v>0</v>
      </c>
      <c r="BI53" s="13">
        <f t="shared" si="16"/>
        <v>0</v>
      </c>
      <c r="BJ53" s="13">
        <f t="shared" si="16"/>
        <v>54.826653450000002</v>
      </c>
      <c r="BK53" s="16">
        <f t="shared" si="16"/>
        <v>320.73614212499956</v>
      </c>
      <c r="BO53" s="44"/>
    </row>
    <row r="54" spans="1:67" ht="15" customHeight="1" x14ac:dyDescent="0.2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7" x14ac:dyDescent="0.2">
      <c r="A55" s="48" t="s">
        <v>38</v>
      </c>
      <c r="B55" s="8" t="s">
        <v>39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  <c r="BO55" s="42"/>
    </row>
    <row r="56" spans="1:67" ht="16" x14ac:dyDescent="0.2">
      <c r="A56" s="48" t="s">
        <v>7</v>
      </c>
      <c r="B56" s="62" t="s">
        <v>40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20"/>
      <c r="BO56" s="42"/>
    </row>
    <row r="57" spans="1:67" x14ac:dyDescent="0.2">
      <c r="A57" s="48"/>
      <c r="B57" s="53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2"/>
    </row>
    <row r="58" spans="1:67" s="17" customFormat="1" ht="16" x14ac:dyDescent="0.2">
      <c r="A58" s="48"/>
      <c r="B58" s="54" t="s">
        <v>9</v>
      </c>
      <c r="C58" s="13">
        <f>SUM(C57)</f>
        <v>0</v>
      </c>
      <c r="D58" s="13">
        <f t="shared" ref="D58:BJ58" si="17">SUM(D57)</f>
        <v>0</v>
      </c>
      <c r="E58" s="13">
        <f t="shared" si="17"/>
        <v>0</v>
      </c>
      <c r="F58" s="13">
        <f t="shared" si="17"/>
        <v>0</v>
      </c>
      <c r="G58" s="13">
        <f t="shared" si="17"/>
        <v>0</v>
      </c>
      <c r="H58" s="13">
        <f t="shared" si="17"/>
        <v>0</v>
      </c>
      <c r="I58" s="13">
        <f t="shared" si="17"/>
        <v>0</v>
      </c>
      <c r="J58" s="13">
        <f t="shared" si="17"/>
        <v>0</v>
      </c>
      <c r="K58" s="13">
        <f t="shared" si="17"/>
        <v>0</v>
      </c>
      <c r="L58" s="13">
        <f t="shared" si="17"/>
        <v>0</v>
      </c>
      <c r="M58" s="13">
        <f t="shared" si="17"/>
        <v>0</v>
      </c>
      <c r="N58" s="13">
        <f t="shared" si="17"/>
        <v>0</v>
      </c>
      <c r="O58" s="13">
        <f t="shared" si="17"/>
        <v>0</v>
      </c>
      <c r="P58" s="13">
        <f t="shared" si="17"/>
        <v>0</v>
      </c>
      <c r="Q58" s="13">
        <f t="shared" si="17"/>
        <v>0</v>
      </c>
      <c r="R58" s="13">
        <f t="shared" si="17"/>
        <v>0</v>
      </c>
      <c r="S58" s="13">
        <f t="shared" si="17"/>
        <v>0</v>
      </c>
      <c r="T58" s="13">
        <f t="shared" si="17"/>
        <v>0</v>
      </c>
      <c r="U58" s="13">
        <f t="shared" si="17"/>
        <v>0</v>
      </c>
      <c r="V58" s="13">
        <f t="shared" si="17"/>
        <v>0</v>
      </c>
      <c r="W58" s="13">
        <f t="shared" si="17"/>
        <v>0</v>
      </c>
      <c r="X58" s="13">
        <f t="shared" si="17"/>
        <v>0</v>
      </c>
      <c r="Y58" s="13">
        <f t="shared" si="17"/>
        <v>0</v>
      </c>
      <c r="Z58" s="13">
        <f t="shared" si="17"/>
        <v>0</v>
      </c>
      <c r="AA58" s="13">
        <f t="shared" si="17"/>
        <v>0</v>
      </c>
      <c r="AB58" s="13">
        <f t="shared" si="17"/>
        <v>0</v>
      </c>
      <c r="AC58" s="13">
        <f t="shared" si="17"/>
        <v>0</v>
      </c>
      <c r="AD58" s="13">
        <f t="shared" si="17"/>
        <v>0</v>
      </c>
      <c r="AE58" s="13">
        <f t="shared" si="17"/>
        <v>0</v>
      </c>
      <c r="AF58" s="13">
        <f t="shared" si="17"/>
        <v>0</v>
      </c>
      <c r="AG58" s="13">
        <f t="shared" si="17"/>
        <v>0</v>
      </c>
      <c r="AH58" s="13">
        <f t="shared" si="17"/>
        <v>0</v>
      </c>
      <c r="AI58" s="13">
        <f t="shared" si="17"/>
        <v>0</v>
      </c>
      <c r="AJ58" s="13">
        <f t="shared" si="17"/>
        <v>0</v>
      </c>
      <c r="AK58" s="13">
        <f t="shared" si="17"/>
        <v>0</v>
      </c>
      <c r="AL58" s="13">
        <f t="shared" si="17"/>
        <v>0</v>
      </c>
      <c r="AM58" s="13">
        <f t="shared" si="17"/>
        <v>0</v>
      </c>
      <c r="AN58" s="13">
        <f t="shared" si="17"/>
        <v>0</v>
      </c>
      <c r="AO58" s="13">
        <f t="shared" si="17"/>
        <v>0</v>
      </c>
      <c r="AP58" s="13">
        <f t="shared" si="17"/>
        <v>0</v>
      </c>
      <c r="AQ58" s="13">
        <f t="shared" si="17"/>
        <v>0</v>
      </c>
      <c r="AR58" s="13">
        <f t="shared" si="17"/>
        <v>0</v>
      </c>
      <c r="AS58" s="13">
        <f t="shared" si="17"/>
        <v>0</v>
      </c>
      <c r="AT58" s="13">
        <f t="shared" si="17"/>
        <v>0</v>
      </c>
      <c r="AU58" s="13">
        <f t="shared" si="17"/>
        <v>0</v>
      </c>
      <c r="AV58" s="13">
        <f t="shared" si="17"/>
        <v>0</v>
      </c>
      <c r="AW58" s="13">
        <f t="shared" si="17"/>
        <v>0</v>
      </c>
      <c r="AX58" s="13">
        <f t="shared" si="17"/>
        <v>0</v>
      </c>
      <c r="AY58" s="13">
        <f t="shared" si="17"/>
        <v>0</v>
      </c>
      <c r="AZ58" s="13">
        <f t="shared" si="17"/>
        <v>0</v>
      </c>
      <c r="BA58" s="13">
        <f t="shared" si="17"/>
        <v>0</v>
      </c>
      <c r="BB58" s="13">
        <f t="shared" si="17"/>
        <v>0</v>
      </c>
      <c r="BC58" s="13">
        <f t="shared" si="17"/>
        <v>0</v>
      </c>
      <c r="BD58" s="13">
        <f t="shared" si="17"/>
        <v>0</v>
      </c>
      <c r="BE58" s="13">
        <f t="shared" si="17"/>
        <v>0</v>
      </c>
      <c r="BF58" s="13">
        <f t="shared" si="17"/>
        <v>0</v>
      </c>
      <c r="BG58" s="13">
        <f t="shared" si="17"/>
        <v>0</v>
      </c>
      <c r="BH58" s="13">
        <f t="shared" si="17"/>
        <v>0</v>
      </c>
      <c r="BI58" s="13">
        <f t="shared" si="17"/>
        <v>0</v>
      </c>
      <c r="BJ58" s="13">
        <f t="shared" si="17"/>
        <v>0</v>
      </c>
      <c r="BK58" s="16">
        <f>SUM(BK57)</f>
        <v>0</v>
      </c>
      <c r="BO58" s="44"/>
    </row>
    <row r="59" spans="1:67" ht="16" x14ac:dyDescent="0.2">
      <c r="A59" s="48" t="s">
        <v>10</v>
      </c>
      <c r="B59" s="58" t="s">
        <v>41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  <c r="BO59" s="42"/>
    </row>
    <row r="60" spans="1:67" x14ac:dyDescent="0.2">
      <c r="A60" s="48"/>
      <c r="B60" s="53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2"/>
    </row>
    <row r="61" spans="1:67" s="17" customFormat="1" ht="16" x14ac:dyDescent="0.2">
      <c r="A61" s="48"/>
      <c r="B61" s="54" t="s">
        <v>12</v>
      </c>
      <c r="C61" s="13">
        <f t="shared" ref="C61:AH61" si="19">SUM(C60:C60)</f>
        <v>0</v>
      </c>
      <c r="D61" s="14">
        <f t="shared" si="19"/>
        <v>0</v>
      </c>
      <c r="E61" s="14">
        <f t="shared" si="19"/>
        <v>0</v>
      </c>
      <c r="F61" s="14">
        <f t="shared" si="19"/>
        <v>0</v>
      </c>
      <c r="G61" s="15">
        <f t="shared" si="19"/>
        <v>0</v>
      </c>
      <c r="H61" s="13">
        <f t="shared" si="19"/>
        <v>0</v>
      </c>
      <c r="I61" s="14">
        <f t="shared" si="19"/>
        <v>0</v>
      </c>
      <c r="J61" s="14">
        <f t="shared" si="19"/>
        <v>0</v>
      </c>
      <c r="K61" s="14">
        <f t="shared" si="19"/>
        <v>0</v>
      </c>
      <c r="L61" s="15">
        <f t="shared" si="19"/>
        <v>0</v>
      </c>
      <c r="M61" s="13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5">
        <f t="shared" si="19"/>
        <v>0</v>
      </c>
      <c r="R61" s="13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5">
        <f t="shared" si="19"/>
        <v>0</v>
      </c>
      <c r="W61" s="13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5">
        <f t="shared" si="19"/>
        <v>0</v>
      </c>
      <c r="AB61" s="13">
        <f t="shared" si="19"/>
        <v>0</v>
      </c>
      <c r="AC61" s="14">
        <f t="shared" si="19"/>
        <v>0</v>
      </c>
      <c r="AD61" s="14">
        <f t="shared" si="19"/>
        <v>0</v>
      </c>
      <c r="AE61" s="14">
        <f t="shared" si="19"/>
        <v>0</v>
      </c>
      <c r="AF61" s="15">
        <f t="shared" si="19"/>
        <v>0</v>
      </c>
      <c r="AG61" s="13">
        <f t="shared" si="19"/>
        <v>0</v>
      </c>
      <c r="AH61" s="14">
        <f t="shared" si="19"/>
        <v>0</v>
      </c>
      <c r="AI61" s="14">
        <f t="shared" ref="AI61:BK61" si="20">SUM(AI60:AI60)</f>
        <v>0</v>
      </c>
      <c r="AJ61" s="14">
        <f t="shared" si="20"/>
        <v>0</v>
      </c>
      <c r="AK61" s="15">
        <f t="shared" si="20"/>
        <v>0</v>
      </c>
      <c r="AL61" s="13">
        <f t="shared" si="20"/>
        <v>0</v>
      </c>
      <c r="AM61" s="14">
        <f t="shared" si="20"/>
        <v>0</v>
      </c>
      <c r="AN61" s="14">
        <f t="shared" si="20"/>
        <v>0</v>
      </c>
      <c r="AO61" s="14">
        <f t="shared" si="20"/>
        <v>0</v>
      </c>
      <c r="AP61" s="15">
        <f t="shared" si="20"/>
        <v>0</v>
      </c>
      <c r="AQ61" s="13">
        <f t="shared" si="20"/>
        <v>0</v>
      </c>
      <c r="AR61" s="14">
        <f t="shared" si="20"/>
        <v>0</v>
      </c>
      <c r="AS61" s="14">
        <f t="shared" si="20"/>
        <v>0</v>
      </c>
      <c r="AT61" s="14">
        <f t="shared" si="20"/>
        <v>0</v>
      </c>
      <c r="AU61" s="15">
        <f t="shared" si="20"/>
        <v>0</v>
      </c>
      <c r="AV61" s="13">
        <f t="shared" si="20"/>
        <v>0</v>
      </c>
      <c r="AW61" s="14">
        <f t="shared" si="20"/>
        <v>0</v>
      </c>
      <c r="AX61" s="14">
        <f t="shared" si="20"/>
        <v>0</v>
      </c>
      <c r="AY61" s="14">
        <f t="shared" si="20"/>
        <v>0</v>
      </c>
      <c r="AZ61" s="15">
        <f t="shared" si="20"/>
        <v>0</v>
      </c>
      <c r="BA61" s="13">
        <f t="shared" si="20"/>
        <v>0</v>
      </c>
      <c r="BB61" s="14">
        <f t="shared" si="20"/>
        <v>0</v>
      </c>
      <c r="BC61" s="14">
        <f t="shared" si="20"/>
        <v>0</v>
      </c>
      <c r="BD61" s="14">
        <f t="shared" si="20"/>
        <v>0</v>
      </c>
      <c r="BE61" s="15">
        <f t="shared" si="20"/>
        <v>0</v>
      </c>
      <c r="BF61" s="13">
        <f t="shared" si="20"/>
        <v>0</v>
      </c>
      <c r="BG61" s="14">
        <f t="shared" si="20"/>
        <v>0</v>
      </c>
      <c r="BH61" s="14">
        <f t="shared" si="20"/>
        <v>0</v>
      </c>
      <c r="BI61" s="14">
        <f t="shared" si="20"/>
        <v>0</v>
      </c>
      <c r="BJ61" s="15">
        <f t="shared" si="20"/>
        <v>0</v>
      </c>
      <c r="BK61" s="15">
        <f t="shared" si="20"/>
        <v>0</v>
      </c>
      <c r="BO61" s="44"/>
    </row>
    <row r="62" spans="1:67" s="17" customFormat="1" x14ac:dyDescent="0.2">
      <c r="A62" s="48"/>
      <c r="B62" s="63" t="s">
        <v>23</v>
      </c>
      <c r="C62" s="13">
        <f t="shared" ref="C62:AH62" si="21">C61+C58</f>
        <v>0</v>
      </c>
      <c r="D62" s="14">
        <f t="shared" si="21"/>
        <v>0</v>
      </c>
      <c r="E62" s="14">
        <f t="shared" si="21"/>
        <v>0</v>
      </c>
      <c r="F62" s="14">
        <f t="shared" si="21"/>
        <v>0</v>
      </c>
      <c r="G62" s="15">
        <f t="shared" si="21"/>
        <v>0</v>
      </c>
      <c r="H62" s="13">
        <f t="shared" si="21"/>
        <v>0</v>
      </c>
      <c r="I62" s="14">
        <f t="shared" si="21"/>
        <v>0</v>
      </c>
      <c r="J62" s="14">
        <f t="shared" si="21"/>
        <v>0</v>
      </c>
      <c r="K62" s="14">
        <f t="shared" si="21"/>
        <v>0</v>
      </c>
      <c r="L62" s="15">
        <f t="shared" si="21"/>
        <v>0</v>
      </c>
      <c r="M62" s="13">
        <f t="shared" si="21"/>
        <v>0</v>
      </c>
      <c r="N62" s="14">
        <f t="shared" si="21"/>
        <v>0</v>
      </c>
      <c r="O62" s="14">
        <f t="shared" si="21"/>
        <v>0</v>
      </c>
      <c r="P62" s="14">
        <f t="shared" si="21"/>
        <v>0</v>
      </c>
      <c r="Q62" s="15">
        <f t="shared" si="21"/>
        <v>0</v>
      </c>
      <c r="R62" s="13">
        <f t="shared" si="21"/>
        <v>0</v>
      </c>
      <c r="S62" s="14">
        <f t="shared" si="21"/>
        <v>0</v>
      </c>
      <c r="T62" s="14">
        <f t="shared" si="21"/>
        <v>0</v>
      </c>
      <c r="U62" s="14">
        <f t="shared" si="21"/>
        <v>0</v>
      </c>
      <c r="V62" s="15">
        <f t="shared" si="21"/>
        <v>0</v>
      </c>
      <c r="W62" s="13">
        <f t="shared" si="21"/>
        <v>0</v>
      </c>
      <c r="X62" s="14">
        <f t="shared" si="21"/>
        <v>0</v>
      </c>
      <c r="Y62" s="14">
        <f t="shared" si="21"/>
        <v>0</v>
      </c>
      <c r="Z62" s="14">
        <f t="shared" si="21"/>
        <v>0</v>
      </c>
      <c r="AA62" s="15">
        <f t="shared" si="21"/>
        <v>0</v>
      </c>
      <c r="AB62" s="13">
        <f t="shared" si="21"/>
        <v>0</v>
      </c>
      <c r="AC62" s="14">
        <f t="shared" si="21"/>
        <v>0</v>
      </c>
      <c r="AD62" s="14">
        <f t="shared" si="21"/>
        <v>0</v>
      </c>
      <c r="AE62" s="14">
        <f t="shared" si="21"/>
        <v>0</v>
      </c>
      <c r="AF62" s="15">
        <f t="shared" si="21"/>
        <v>0</v>
      </c>
      <c r="AG62" s="13">
        <f t="shared" si="21"/>
        <v>0</v>
      </c>
      <c r="AH62" s="14">
        <f t="shared" si="21"/>
        <v>0</v>
      </c>
      <c r="AI62" s="14">
        <f t="shared" ref="AI62:BK62" si="22">AI61+AI58</f>
        <v>0</v>
      </c>
      <c r="AJ62" s="14">
        <f t="shared" si="22"/>
        <v>0</v>
      </c>
      <c r="AK62" s="15">
        <f t="shared" si="22"/>
        <v>0</v>
      </c>
      <c r="AL62" s="13">
        <f t="shared" si="22"/>
        <v>0</v>
      </c>
      <c r="AM62" s="14">
        <f t="shared" si="22"/>
        <v>0</v>
      </c>
      <c r="AN62" s="14">
        <f t="shared" si="22"/>
        <v>0</v>
      </c>
      <c r="AO62" s="14">
        <f t="shared" si="22"/>
        <v>0</v>
      </c>
      <c r="AP62" s="15">
        <f t="shared" si="22"/>
        <v>0</v>
      </c>
      <c r="AQ62" s="13">
        <f t="shared" si="22"/>
        <v>0</v>
      </c>
      <c r="AR62" s="14">
        <f t="shared" si="22"/>
        <v>0</v>
      </c>
      <c r="AS62" s="14">
        <f t="shared" si="22"/>
        <v>0</v>
      </c>
      <c r="AT62" s="14">
        <f t="shared" si="22"/>
        <v>0</v>
      </c>
      <c r="AU62" s="15">
        <f t="shared" si="22"/>
        <v>0</v>
      </c>
      <c r="AV62" s="13">
        <f t="shared" si="22"/>
        <v>0</v>
      </c>
      <c r="AW62" s="14">
        <f t="shared" si="22"/>
        <v>0</v>
      </c>
      <c r="AX62" s="14">
        <f t="shared" si="22"/>
        <v>0</v>
      </c>
      <c r="AY62" s="14">
        <f t="shared" si="22"/>
        <v>0</v>
      </c>
      <c r="AZ62" s="15">
        <f t="shared" si="22"/>
        <v>0</v>
      </c>
      <c r="BA62" s="13">
        <f t="shared" si="22"/>
        <v>0</v>
      </c>
      <c r="BB62" s="14">
        <f t="shared" si="22"/>
        <v>0</v>
      </c>
      <c r="BC62" s="14">
        <f t="shared" si="22"/>
        <v>0</v>
      </c>
      <c r="BD62" s="14">
        <f t="shared" si="22"/>
        <v>0</v>
      </c>
      <c r="BE62" s="15">
        <f t="shared" si="22"/>
        <v>0</v>
      </c>
      <c r="BF62" s="13">
        <f t="shared" si="22"/>
        <v>0</v>
      </c>
      <c r="BG62" s="14">
        <f t="shared" si="22"/>
        <v>0</v>
      </c>
      <c r="BH62" s="14">
        <f t="shared" si="22"/>
        <v>0</v>
      </c>
      <c r="BI62" s="14">
        <f t="shared" si="22"/>
        <v>0</v>
      </c>
      <c r="BJ62" s="15">
        <f t="shared" si="22"/>
        <v>0</v>
      </c>
      <c r="BK62" s="15">
        <f t="shared" si="22"/>
        <v>0</v>
      </c>
      <c r="BL62" s="22"/>
      <c r="BO62" s="44"/>
    </row>
    <row r="63" spans="1:67" x14ac:dyDescent="0.2">
      <c r="A63" s="48"/>
      <c r="B63" s="63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O63" s="42"/>
    </row>
    <row r="64" spans="1:67" x14ac:dyDescent="0.2">
      <c r="A64" s="48" t="s">
        <v>42</v>
      </c>
      <c r="B64" s="8" t="s">
        <v>43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O64" s="42"/>
    </row>
    <row r="65" spans="1:67" ht="16" x14ac:dyDescent="0.2">
      <c r="A65" s="48" t="s">
        <v>7</v>
      </c>
      <c r="B65" s="62" t="s">
        <v>44</v>
      </c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O65" s="42"/>
    </row>
    <row r="66" spans="1:67" ht="16" x14ac:dyDescent="0.2">
      <c r="A66" s="49"/>
      <c r="B66" s="53" t="s">
        <v>33</v>
      </c>
      <c r="C66" s="9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12">
        <v>0</v>
      </c>
      <c r="BO66" s="42"/>
    </row>
    <row r="67" spans="1:67" s="17" customFormat="1" x14ac:dyDescent="0.2">
      <c r="A67" s="48"/>
      <c r="B67" s="63" t="s">
        <v>27</v>
      </c>
      <c r="C67" s="13">
        <v>0</v>
      </c>
      <c r="D67" s="14">
        <v>0</v>
      </c>
      <c r="E67" s="14">
        <v>0</v>
      </c>
      <c r="F67" s="14">
        <v>0</v>
      </c>
      <c r="G67" s="15">
        <v>0</v>
      </c>
      <c r="H67" s="13">
        <v>0</v>
      </c>
      <c r="I67" s="14">
        <v>0</v>
      </c>
      <c r="J67" s="14">
        <v>0</v>
      </c>
      <c r="K67" s="14">
        <v>0</v>
      </c>
      <c r="L67" s="15">
        <v>0</v>
      </c>
      <c r="M67" s="13">
        <v>0</v>
      </c>
      <c r="N67" s="14">
        <v>0</v>
      </c>
      <c r="O67" s="14">
        <v>0</v>
      </c>
      <c r="P67" s="14">
        <v>0</v>
      </c>
      <c r="Q67" s="15">
        <v>0</v>
      </c>
      <c r="R67" s="13">
        <v>0</v>
      </c>
      <c r="S67" s="14">
        <v>0</v>
      </c>
      <c r="T67" s="14">
        <v>0</v>
      </c>
      <c r="U67" s="14">
        <v>0</v>
      </c>
      <c r="V67" s="15">
        <v>0</v>
      </c>
      <c r="W67" s="13">
        <v>0</v>
      </c>
      <c r="X67" s="14">
        <v>0</v>
      </c>
      <c r="Y67" s="14">
        <v>0</v>
      </c>
      <c r="Z67" s="14">
        <v>0</v>
      </c>
      <c r="AA67" s="15">
        <v>0</v>
      </c>
      <c r="AB67" s="13">
        <v>0</v>
      </c>
      <c r="AC67" s="14">
        <v>0</v>
      </c>
      <c r="AD67" s="14">
        <v>0</v>
      </c>
      <c r="AE67" s="14">
        <v>0</v>
      </c>
      <c r="AF67" s="15">
        <v>0</v>
      </c>
      <c r="AG67" s="13">
        <v>0</v>
      </c>
      <c r="AH67" s="14">
        <v>0</v>
      </c>
      <c r="AI67" s="14">
        <v>0</v>
      </c>
      <c r="AJ67" s="14">
        <v>0</v>
      </c>
      <c r="AK67" s="15">
        <v>0</v>
      </c>
      <c r="AL67" s="13">
        <v>0</v>
      </c>
      <c r="AM67" s="14">
        <v>0</v>
      </c>
      <c r="AN67" s="14">
        <v>0</v>
      </c>
      <c r="AO67" s="14">
        <v>0</v>
      </c>
      <c r="AP67" s="15">
        <v>0</v>
      </c>
      <c r="AQ67" s="13">
        <v>0</v>
      </c>
      <c r="AR67" s="14">
        <v>0</v>
      </c>
      <c r="AS67" s="14">
        <v>0</v>
      </c>
      <c r="AT67" s="14">
        <v>0</v>
      </c>
      <c r="AU67" s="15">
        <v>0</v>
      </c>
      <c r="AV67" s="13">
        <v>0</v>
      </c>
      <c r="AW67" s="14">
        <v>0</v>
      </c>
      <c r="AX67" s="14">
        <v>0</v>
      </c>
      <c r="AY67" s="14">
        <v>0</v>
      </c>
      <c r="AZ67" s="15">
        <v>0</v>
      </c>
      <c r="BA67" s="13">
        <v>0</v>
      </c>
      <c r="BB67" s="14">
        <v>0</v>
      </c>
      <c r="BC67" s="14">
        <v>0</v>
      </c>
      <c r="BD67" s="14">
        <v>0</v>
      </c>
      <c r="BE67" s="15">
        <v>0</v>
      </c>
      <c r="BF67" s="13">
        <v>0</v>
      </c>
      <c r="BG67" s="14">
        <v>0</v>
      </c>
      <c r="BH67" s="14">
        <v>0</v>
      </c>
      <c r="BI67" s="14">
        <v>0</v>
      </c>
      <c r="BJ67" s="15">
        <v>0</v>
      </c>
      <c r="BK67" s="16">
        <v>0</v>
      </c>
      <c r="BO67" s="44"/>
    </row>
    <row r="68" spans="1:67" ht="12" customHeight="1" x14ac:dyDescent="0.2">
      <c r="A68" s="48"/>
      <c r="B68" s="60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0"/>
      <c r="BL68" s="7"/>
      <c r="BO68" s="42"/>
    </row>
    <row r="69" spans="1:67" s="17" customFormat="1" x14ac:dyDescent="0.2">
      <c r="A69" s="48"/>
      <c r="B69" s="64" t="s">
        <v>45</v>
      </c>
      <c r="C69" s="21">
        <f t="shared" ref="C69:AH69" si="23">C67+C62+C53+C47+C30</f>
        <v>3.1680109999999997E-2</v>
      </c>
      <c r="D69" s="21">
        <f t="shared" si="23"/>
        <v>15.789637672385105</v>
      </c>
      <c r="E69" s="21">
        <f t="shared" si="23"/>
        <v>0</v>
      </c>
      <c r="F69" s="21">
        <f t="shared" si="23"/>
        <v>0</v>
      </c>
      <c r="G69" s="21">
        <f t="shared" si="23"/>
        <v>3.8634576499999995</v>
      </c>
      <c r="H69" s="21">
        <f t="shared" si="23"/>
        <v>82.923940819999999</v>
      </c>
      <c r="I69" s="21">
        <f t="shared" si="23"/>
        <v>26.336845690000001</v>
      </c>
      <c r="J69" s="21">
        <f t="shared" si="23"/>
        <v>4.5002594199999999</v>
      </c>
      <c r="K69" s="21">
        <f t="shared" si="23"/>
        <v>0</v>
      </c>
      <c r="L69" s="21">
        <f t="shared" si="23"/>
        <v>65.081585090000004</v>
      </c>
      <c r="M69" s="21">
        <f t="shared" si="23"/>
        <v>0</v>
      </c>
      <c r="N69" s="21">
        <f t="shared" si="23"/>
        <v>0</v>
      </c>
      <c r="O69" s="21">
        <f t="shared" si="23"/>
        <v>0</v>
      </c>
      <c r="P69" s="21">
        <f t="shared" si="23"/>
        <v>0</v>
      </c>
      <c r="Q69" s="21">
        <f t="shared" si="23"/>
        <v>0</v>
      </c>
      <c r="R69" s="21">
        <f t="shared" si="23"/>
        <v>51.779757889999999</v>
      </c>
      <c r="S69" s="21">
        <f t="shared" si="23"/>
        <v>0.27175082000000006</v>
      </c>
      <c r="T69" s="21">
        <f t="shared" si="23"/>
        <v>0</v>
      </c>
      <c r="U69" s="21">
        <f t="shared" si="23"/>
        <v>0</v>
      </c>
      <c r="V69" s="21">
        <f t="shared" si="23"/>
        <v>7.5575747300000007</v>
      </c>
      <c r="W69" s="21">
        <f t="shared" si="23"/>
        <v>6.8937800000000013E-3</v>
      </c>
      <c r="X69" s="21">
        <f t="shared" si="23"/>
        <v>0.24260819</v>
      </c>
      <c r="Y69" s="21">
        <f t="shared" si="23"/>
        <v>0</v>
      </c>
      <c r="Z69" s="21">
        <f t="shared" si="23"/>
        <v>0</v>
      </c>
      <c r="AA69" s="21">
        <f t="shared" si="23"/>
        <v>0</v>
      </c>
      <c r="AB69" s="21">
        <f t="shared" si="23"/>
        <v>24.46672203</v>
      </c>
      <c r="AC69" s="21">
        <f t="shared" si="23"/>
        <v>3.2700892899999996</v>
      </c>
      <c r="AD69" s="21">
        <f t="shared" si="23"/>
        <v>0</v>
      </c>
      <c r="AE69" s="21">
        <f t="shared" si="23"/>
        <v>0</v>
      </c>
      <c r="AF69" s="21">
        <f t="shared" si="23"/>
        <v>57.344275283397295</v>
      </c>
      <c r="AG69" s="21">
        <f t="shared" si="23"/>
        <v>0</v>
      </c>
      <c r="AH69" s="21">
        <f t="shared" si="23"/>
        <v>0</v>
      </c>
      <c r="AI69" s="21">
        <f t="shared" ref="AI69:BK69" si="24">AI67+AI62+AI53+AI47+AI30</f>
        <v>0</v>
      </c>
      <c r="AJ69" s="21">
        <f t="shared" si="24"/>
        <v>0</v>
      </c>
      <c r="AK69" s="21">
        <f t="shared" si="24"/>
        <v>0</v>
      </c>
      <c r="AL69" s="21">
        <f t="shared" si="24"/>
        <v>10.149391959999999</v>
      </c>
      <c r="AM69" s="21">
        <f t="shared" si="24"/>
        <v>0.30333886999999998</v>
      </c>
      <c r="AN69" s="21">
        <f t="shared" si="24"/>
        <v>0</v>
      </c>
      <c r="AO69" s="21">
        <f t="shared" si="24"/>
        <v>0</v>
      </c>
      <c r="AP69" s="21">
        <f t="shared" si="24"/>
        <v>9.4424903100000019</v>
      </c>
      <c r="AQ69" s="21">
        <f t="shared" si="24"/>
        <v>0</v>
      </c>
      <c r="AR69" s="21">
        <f t="shared" si="24"/>
        <v>0</v>
      </c>
      <c r="AS69" s="21">
        <f t="shared" si="24"/>
        <v>0</v>
      </c>
      <c r="AT69" s="21">
        <f t="shared" si="24"/>
        <v>0</v>
      </c>
      <c r="AU69" s="21">
        <f t="shared" si="24"/>
        <v>0</v>
      </c>
      <c r="AV69" s="21">
        <f t="shared" si="24"/>
        <v>528.49648364999996</v>
      </c>
      <c r="AW69" s="21">
        <f t="shared" si="24"/>
        <v>139.70606611921636</v>
      </c>
      <c r="AX69" s="21">
        <f t="shared" si="24"/>
        <v>0</v>
      </c>
      <c r="AY69" s="21">
        <f t="shared" si="24"/>
        <v>0</v>
      </c>
      <c r="AZ69" s="21">
        <f t="shared" si="24"/>
        <v>1101.6382137600001</v>
      </c>
      <c r="BA69" s="21">
        <f t="shared" si="24"/>
        <v>0</v>
      </c>
      <c r="BB69" s="21">
        <f t="shared" si="24"/>
        <v>0</v>
      </c>
      <c r="BC69" s="21">
        <f t="shared" si="24"/>
        <v>0</v>
      </c>
      <c r="BD69" s="21">
        <f t="shared" si="24"/>
        <v>0</v>
      </c>
      <c r="BE69" s="21">
        <f t="shared" si="24"/>
        <v>0</v>
      </c>
      <c r="BF69" s="21">
        <f t="shared" si="24"/>
        <v>323.17433641000002</v>
      </c>
      <c r="BG69" s="21">
        <f t="shared" si="24"/>
        <v>37.929732000000001</v>
      </c>
      <c r="BH69" s="21">
        <f t="shared" si="24"/>
        <v>0</v>
      </c>
      <c r="BI69" s="21">
        <f t="shared" si="24"/>
        <v>0</v>
      </c>
      <c r="BJ69" s="21">
        <f t="shared" si="24"/>
        <v>335.88510814</v>
      </c>
      <c r="BK69" s="16">
        <f t="shared" si="24"/>
        <v>2830.1922396849991</v>
      </c>
      <c r="BL69" s="22">
        <f>+BK69+BK73</f>
        <v>2830.1922396849991</v>
      </c>
      <c r="BM69" s="44">
        <f>BL69-BK69</f>
        <v>0</v>
      </c>
      <c r="BO69" s="44"/>
    </row>
    <row r="70" spans="1:67" x14ac:dyDescent="0.2">
      <c r="A70" s="48"/>
      <c r="B70" s="6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68">
        <v>2830.1922396849986</v>
      </c>
      <c r="BM70" s="42">
        <f>BL70-BL69</f>
        <v>0</v>
      </c>
      <c r="BO70" s="42"/>
    </row>
    <row r="71" spans="1:67" ht="16" x14ac:dyDescent="0.2">
      <c r="A71" s="48" t="s">
        <v>28</v>
      </c>
      <c r="B71" s="54" t="s">
        <v>29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2"/>
      <c r="BM71" s="43"/>
      <c r="BO71" s="42"/>
    </row>
    <row r="72" spans="1:67" x14ac:dyDescent="0.2">
      <c r="A72" s="48"/>
      <c r="B72" s="5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7"/>
      <c r="BO72" s="42"/>
    </row>
    <row r="73" spans="1:67" s="17" customFormat="1" ht="17" thickBot="1" x14ac:dyDescent="0.25">
      <c r="A73" s="48"/>
      <c r="B73" s="65" t="s">
        <v>27</v>
      </c>
      <c r="C73" s="66">
        <f t="shared" ref="C73:AH73" si="25">SUM(C72:C72)</f>
        <v>0</v>
      </c>
      <c r="D73" s="66">
        <f t="shared" si="25"/>
        <v>0</v>
      </c>
      <c r="E73" s="66">
        <f t="shared" si="25"/>
        <v>0</v>
      </c>
      <c r="F73" s="66">
        <f t="shared" si="25"/>
        <v>0</v>
      </c>
      <c r="G73" s="66">
        <f t="shared" si="25"/>
        <v>0</v>
      </c>
      <c r="H73" s="66">
        <f t="shared" si="25"/>
        <v>0</v>
      </c>
      <c r="I73" s="66">
        <f t="shared" si="25"/>
        <v>0</v>
      </c>
      <c r="J73" s="66">
        <f t="shared" si="25"/>
        <v>0</v>
      </c>
      <c r="K73" s="66">
        <f t="shared" si="25"/>
        <v>0</v>
      </c>
      <c r="L73" s="66">
        <f t="shared" si="25"/>
        <v>0</v>
      </c>
      <c r="M73" s="66">
        <f t="shared" si="25"/>
        <v>0</v>
      </c>
      <c r="N73" s="66">
        <f t="shared" si="25"/>
        <v>0</v>
      </c>
      <c r="O73" s="66">
        <f t="shared" si="25"/>
        <v>0</v>
      </c>
      <c r="P73" s="66">
        <f t="shared" si="25"/>
        <v>0</v>
      </c>
      <c r="Q73" s="66">
        <f t="shared" si="25"/>
        <v>0</v>
      </c>
      <c r="R73" s="66">
        <f t="shared" si="25"/>
        <v>0</v>
      </c>
      <c r="S73" s="66">
        <f t="shared" si="25"/>
        <v>0</v>
      </c>
      <c r="T73" s="66">
        <f t="shared" si="25"/>
        <v>0</v>
      </c>
      <c r="U73" s="66">
        <f t="shared" si="25"/>
        <v>0</v>
      </c>
      <c r="V73" s="66">
        <f t="shared" si="25"/>
        <v>0</v>
      </c>
      <c r="W73" s="66">
        <f t="shared" si="25"/>
        <v>0</v>
      </c>
      <c r="X73" s="66">
        <f t="shared" si="25"/>
        <v>0</v>
      </c>
      <c r="Y73" s="66">
        <f t="shared" si="25"/>
        <v>0</v>
      </c>
      <c r="Z73" s="66">
        <f t="shared" si="25"/>
        <v>0</v>
      </c>
      <c r="AA73" s="66">
        <f t="shared" si="25"/>
        <v>0</v>
      </c>
      <c r="AB73" s="66">
        <f t="shared" si="25"/>
        <v>0</v>
      </c>
      <c r="AC73" s="66">
        <f t="shared" si="25"/>
        <v>0</v>
      </c>
      <c r="AD73" s="66">
        <f t="shared" si="25"/>
        <v>0</v>
      </c>
      <c r="AE73" s="66">
        <f t="shared" si="25"/>
        <v>0</v>
      </c>
      <c r="AF73" s="66">
        <f t="shared" si="25"/>
        <v>0</v>
      </c>
      <c r="AG73" s="66">
        <f t="shared" si="25"/>
        <v>0</v>
      </c>
      <c r="AH73" s="66">
        <f t="shared" si="25"/>
        <v>0</v>
      </c>
      <c r="AI73" s="66">
        <f t="shared" ref="AI73:BK73" si="26">SUM(AI72:AI72)</f>
        <v>0</v>
      </c>
      <c r="AJ73" s="66">
        <f t="shared" si="26"/>
        <v>0</v>
      </c>
      <c r="AK73" s="66">
        <f t="shared" si="26"/>
        <v>0</v>
      </c>
      <c r="AL73" s="66">
        <f t="shared" si="26"/>
        <v>0</v>
      </c>
      <c r="AM73" s="66">
        <f t="shared" si="26"/>
        <v>0</v>
      </c>
      <c r="AN73" s="66">
        <f t="shared" si="26"/>
        <v>0</v>
      </c>
      <c r="AO73" s="66">
        <f t="shared" si="26"/>
        <v>0</v>
      </c>
      <c r="AP73" s="66">
        <f t="shared" si="26"/>
        <v>0</v>
      </c>
      <c r="AQ73" s="66">
        <f t="shared" si="26"/>
        <v>0</v>
      </c>
      <c r="AR73" s="66">
        <f t="shared" si="26"/>
        <v>0</v>
      </c>
      <c r="AS73" s="66">
        <f t="shared" si="26"/>
        <v>0</v>
      </c>
      <c r="AT73" s="66">
        <f t="shared" si="26"/>
        <v>0</v>
      </c>
      <c r="AU73" s="66">
        <f t="shared" si="26"/>
        <v>0</v>
      </c>
      <c r="AV73" s="66">
        <f t="shared" si="26"/>
        <v>0</v>
      </c>
      <c r="AW73" s="66">
        <f t="shared" si="26"/>
        <v>0</v>
      </c>
      <c r="AX73" s="66">
        <f t="shared" si="26"/>
        <v>0</v>
      </c>
      <c r="AY73" s="66">
        <f t="shared" si="26"/>
        <v>0</v>
      </c>
      <c r="AZ73" s="66">
        <f t="shared" si="26"/>
        <v>0</v>
      </c>
      <c r="BA73" s="66">
        <f t="shared" si="26"/>
        <v>0</v>
      </c>
      <c r="BB73" s="66">
        <f t="shared" si="26"/>
        <v>0</v>
      </c>
      <c r="BC73" s="66">
        <f t="shared" si="26"/>
        <v>0</v>
      </c>
      <c r="BD73" s="66">
        <f t="shared" si="26"/>
        <v>0</v>
      </c>
      <c r="BE73" s="66">
        <f t="shared" si="26"/>
        <v>0</v>
      </c>
      <c r="BF73" s="66">
        <f t="shared" si="26"/>
        <v>0</v>
      </c>
      <c r="BG73" s="66">
        <f t="shared" si="26"/>
        <v>0</v>
      </c>
      <c r="BH73" s="66">
        <f t="shared" si="26"/>
        <v>0</v>
      </c>
      <c r="BI73" s="66">
        <f t="shared" si="26"/>
        <v>0</v>
      </c>
      <c r="BJ73" s="66">
        <f t="shared" si="26"/>
        <v>0</v>
      </c>
      <c r="BK73" s="67">
        <f t="shared" si="26"/>
        <v>0</v>
      </c>
      <c r="BO73" s="44"/>
    </row>
    <row r="74" spans="1:67" x14ac:dyDescent="0.2">
      <c r="G74" s="7"/>
      <c r="Q74" s="7"/>
      <c r="AA74" s="7"/>
      <c r="AK74" s="7"/>
      <c r="AU74" s="7"/>
      <c r="BE74" s="7"/>
    </row>
    <row r="75" spans="1:67" x14ac:dyDescent="0.2">
      <c r="D75" s="7"/>
    </row>
    <row r="76" spans="1:67" x14ac:dyDescent="0.2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tabSelected="1" topLeftCell="A4" workbookViewId="0">
      <selection activeCell="D42" sqref="D42"/>
    </sheetView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3" t="s">
        <v>110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2:12" x14ac:dyDescent="0.2">
      <c r="B2" s="93" t="s">
        <v>97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4.2391826644499996E-2</v>
      </c>
      <c r="G4" s="26">
        <v>1.6926108386E-3</v>
      </c>
      <c r="H4" s="26">
        <v>0</v>
      </c>
      <c r="I4" s="27">
        <v>0</v>
      </c>
      <c r="J4" s="27">
        <v>0</v>
      </c>
      <c r="K4" s="27">
        <f>SUM(D4:J4)</f>
        <v>4.4084437483099995E-2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0.14488876961209998</v>
      </c>
      <c r="E5" s="26">
        <v>0</v>
      </c>
      <c r="F5" s="37">
        <v>20.283908262578105</v>
      </c>
      <c r="G5" s="26">
        <v>1.2148967108036994</v>
      </c>
      <c r="H5" s="26">
        <v>0</v>
      </c>
      <c r="I5" s="27">
        <v>0</v>
      </c>
      <c r="J5" s="27">
        <v>0</v>
      </c>
      <c r="K5" s="27">
        <f t="shared" ref="K5:K41" si="0">SUM(D5:J5)</f>
        <v>21.643693742993904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0.2407683624833</v>
      </c>
      <c r="G6" s="26">
        <v>1.27699719354E-2</v>
      </c>
      <c r="H6" s="26">
        <v>0</v>
      </c>
      <c r="I6" s="27">
        <v>0</v>
      </c>
      <c r="J6" s="27">
        <v>0</v>
      </c>
      <c r="K6" s="27">
        <f t="shared" si="0"/>
        <v>0.2535383344187</v>
      </c>
      <c r="L6" s="26">
        <v>0</v>
      </c>
    </row>
    <row r="7" spans="2:12" x14ac:dyDescent="0.2">
      <c r="B7" s="24">
        <v>4</v>
      </c>
      <c r="C7" s="28" t="s">
        <v>61</v>
      </c>
      <c r="D7" s="26">
        <v>0.17122664803189996</v>
      </c>
      <c r="E7" s="26">
        <v>0</v>
      </c>
      <c r="F7" s="37">
        <v>5.2875669100833012</v>
      </c>
      <c r="G7" s="26">
        <v>0.27701174180490001</v>
      </c>
      <c r="H7" s="26">
        <v>0</v>
      </c>
      <c r="I7" s="27">
        <v>0</v>
      </c>
      <c r="J7" s="27">
        <v>0</v>
      </c>
      <c r="K7" s="27">
        <f t="shared" si="0"/>
        <v>5.7358052999201012</v>
      </c>
      <c r="L7" s="26">
        <v>0</v>
      </c>
    </row>
    <row r="8" spans="2:12" x14ac:dyDescent="0.2">
      <c r="B8" s="24">
        <v>5</v>
      </c>
      <c r="C8" s="28" t="s">
        <v>62</v>
      </c>
      <c r="D8" s="26">
        <v>0.25117772019219997</v>
      </c>
      <c r="E8" s="26">
        <v>0</v>
      </c>
      <c r="F8" s="37">
        <v>15.152431380180996</v>
      </c>
      <c r="G8" s="26">
        <v>0.78749119151180014</v>
      </c>
      <c r="H8" s="26">
        <v>0</v>
      </c>
      <c r="I8" s="27">
        <v>0</v>
      </c>
      <c r="J8" s="27">
        <v>0</v>
      </c>
      <c r="K8" s="27">
        <f t="shared" si="0"/>
        <v>16.191100291884997</v>
      </c>
      <c r="L8" s="26">
        <v>0</v>
      </c>
    </row>
    <row r="9" spans="2:12" x14ac:dyDescent="0.2">
      <c r="B9" s="24">
        <v>6</v>
      </c>
      <c r="C9" s="28" t="s">
        <v>63</v>
      </c>
      <c r="D9" s="26">
        <v>2.2426413805999999E-2</v>
      </c>
      <c r="E9" s="26">
        <v>0</v>
      </c>
      <c r="F9" s="37">
        <v>13.953762686045712</v>
      </c>
      <c r="G9" s="26">
        <v>1.5036013623208995</v>
      </c>
      <c r="H9" s="26">
        <v>0</v>
      </c>
      <c r="I9" s="27">
        <v>0</v>
      </c>
      <c r="J9" s="27">
        <v>0</v>
      </c>
      <c r="K9" s="27">
        <f t="shared" si="0"/>
        <v>15.479790462172613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6.4028837321600002E-2</v>
      </c>
      <c r="E10" s="26">
        <v>0</v>
      </c>
      <c r="F10" s="37">
        <v>28.05767752321783</v>
      </c>
      <c r="G10" s="26">
        <v>2.2778637460933995</v>
      </c>
      <c r="H10" s="26">
        <v>0</v>
      </c>
      <c r="I10" s="27">
        <v>0</v>
      </c>
      <c r="J10" s="27">
        <v>0</v>
      </c>
      <c r="K10" s="27">
        <f t="shared" si="0"/>
        <v>30.399570106632829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7.4771601933999992E-3</v>
      </c>
      <c r="E11" s="26">
        <v>0</v>
      </c>
      <c r="F11" s="37">
        <v>0.19085243286929998</v>
      </c>
      <c r="G11" s="26">
        <v>3.4298930966999998E-3</v>
      </c>
      <c r="H11" s="26">
        <v>0</v>
      </c>
      <c r="I11" s="27">
        <v>0</v>
      </c>
      <c r="J11" s="27">
        <v>0</v>
      </c>
      <c r="K11" s="27">
        <f t="shared" si="0"/>
        <v>0.20175948615939998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2.5121246772000002E-3</v>
      </c>
      <c r="G12" s="26">
        <v>5.2266754830000001E-4</v>
      </c>
      <c r="H12" s="26">
        <v>0</v>
      </c>
      <c r="I12" s="27">
        <v>0</v>
      </c>
      <c r="J12" s="27">
        <v>0</v>
      </c>
      <c r="K12" s="27">
        <f t="shared" si="0"/>
        <v>3.0347922255000003E-3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4.0618735482999997E-3</v>
      </c>
      <c r="E13" s="26">
        <v>0</v>
      </c>
      <c r="F13" s="37">
        <v>5.7572820674081049</v>
      </c>
      <c r="G13" s="26">
        <v>4.3650502406431988</v>
      </c>
      <c r="H13" s="26">
        <v>0</v>
      </c>
      <c r="I13" s="27">
        <v>0</v>
      </c>
      <c r="J13" s="27">
        <v>0</v>
      </c>
      <c r="K13" s="27">
        <f t="shared" si="0"/>
        <v>10.126394181599604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2.6581905436673998</v>
      </c>
      <c r="E14" s="26">
        <v>0</v>
      </c>
      <c r="F14" s="37">
        <v>296.12628543431333</v>
      </c>
      <c r="G14" s="26">
        <v>46.303882407516816</v>
      </c>
      <c r="H14" s="26">
        <v>0</v>
      </c>
      <c r="I14" s="27">
        <v>0</v>
      </c>
      <c r="J14" s="27">
        <v>0</v>
      </c>
      <c r="K14" s="27">
        <f t="shared" si="0"/>
        <v>345.08835838549754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0.28654673896589999</v>
      </c>
      <c r="E15" s="26">
        <v>0</v>
      </c>
      <c r="F15" s="37">
        <v>57.394453345445896</v>
      </c>
      <c r="G15" s="26">
        <v>6.1144919617664018</v>
      </c>
      <c r="H15" s="26">
        <v>0</v>
      </c>
      <c r="I15" s="27">
        <v>0</v>
      </c>
      <c r="J15" s="27">
        <v>0</v>
      </c>
      <c r="K15" s="27">
        <f t="shared" si="0"/>
        <v>63.795492046178204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2.2573423741599995E-2</v>
      </c>
      <c r="E16" s="26">
        <v>0</v>
      </c>
      <c r="F16" s="37">
        <v>4.6958220933731045</v>
      </c>
      <c r="G16" s="26">
        <v>0.58464987506339983</v>
      </c>
      <c r="H16" s="26">
        <v>0</v>
      </c>
      <c r="I16" s="27">
        <v>0</v>
      </c>
      <c r="J16" s="27">
        <v>0</v>
      </c>
      <c r="K16" s="27">
        <f t="shared" si="0"/>
        <v>5.3030453921781051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8.8605325773700019E-2</v>
      </c>
      <c r="E17" s="26">
        <v>0</v>
      </c>
      <c r="F17" s="37">
        <v>3.2010501912834002</v>
      </c>
      <c r="G17" s="26">
        <v>0.34639546790230002</v>
      </c>
      <c r="H17" s="26">
        <v>0</v>
      </c>
      <c r="I17" s="27">
        <v>0</v>
      </c>
      <c r="J17" s="27">
        <v>0</v>
      </c>
      <c r="K17" s="27">
        <f t="shared" si="0"/>
        <v>3.6360509849594003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0.19816398661200002</v>
      </c>
      <c r="E18" s="26">
        <v>0</v>
      </c>
      <c r="F18" s="37">
        <v>25.004306288397522</v>
      </c>
      <c r="G18" s="26">
        <v>2.3226878516726002</v>
      </c>
      <c r="H18" s="26">
        <v>0</v>
      </c>
      <c r="I18" s="27">
        <v>0</v>
      </c>
      <c r="J18" s="27">
        <v>0</v>
      </c>
      <c r="K18" s="27">
        <f t="shared" si="0"/>
        <v>27.525158126682122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5.1375607941227974</v>
      </c>
      <c r="E19" s="26">
        <v>0</v>
      </c>
      <c r="F19" s="37">
        <v>162.95032588244644</v>
      </c>
      <c r="G19" s="26">
        <v>25.0324878520772</v>
      </c>
      <c r="H19" s="26">
        <v>0</v>
      </c>
      <c r="I19" s="27">
        <v>0</v>
      </c>
      <c r="J19" s="27">
        <v>0</v>
      </c>
      <c r="K19" s="27">
        <f t="shared" si="0"/>
        <v>193.12037452864644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0.17096016338620001</v>
      </c>
      <c r="E20" s="26">
        <v>0</v>
      </c>
      <c r="F20" s="37">
        <v>13.172665988293218</v>
      </c>
      <c r="G20" s="26">
        <v>1.6366617350612005</v>
      </c>
      <c r="H20" s="26">
        <v>0</v>
      </c>
      <c r="I20" s="27">
        <v>0</v>
      </c>
      <c r="J20" s="27">
        <v>0</v>
      </c>
      <c r="K20" s="27">
        <f t="shared" si="0"/>
        <v>14.980287886740619</v>
      </c>
      <c r="L20" s="26">
        <v>0</v>
      </c>
    </row>
    <row r="21" spans="2:12" x14ac:dyDescent="0.2">
      <c r="B21" s="24">
        <v>18</v>
      </c>
      <c r="C21" s="28" t="s">
        <v>107</v>
      </c>
      <c r="D21" s="26">
        <v>0</v>
      </c>
      <c r="E21" s="26">
        <v>0</v>
      </c>
      <c r="F21" s="37">
        <v>2.1683663870000003E-3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2.1683663870000003E-3</v>
      </c>
      <c r="L21" s="26">
        <v>0</v>
      </c>
    </row>
    <row r="22" spans="2:12" x14ac:dyDescent="0.2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2">
      <c r="B23" s="24">
        <v>20</v>
      </c>
      <c r="C23" s="28" t="s">
        <v>75</v>
      </c>
      <c r="D23" s="26">
        <v>0.30886653335190001</v>
      </c>
      <c r="E23" s="26">
        <v>0</v>
      </c>
      <c r="F23" s="37">
        <v>89.619392352270808</v>
      </c>
      <c r="G23" s="26">
        <v>11.63318092556721</v>
      </c>
      <c r="H23" s="26">
        <v>0</v>
      </c>
      <c r="I23" s="27">
        <v>0</v>
      </c>
      <c r="J23" s="27">
        <v>0</v>
      </c>
      <c r="K23" s="27">
        <f t="shared" si="0"/>
        <v>101.56143981118993</v>
      </c>
      <c r="L23" s="26">
        <v>0</v>
      </c>
    </row>
    <row r="24" spans="2:12" x14ac:dyDescent="0.2">
      <c r="B24" s="24">
        <v>21</v>
      </c>
      <c r="C24" s="28" t="s">
        <v>76</v>
      </c>
      <c r="D24" s="26">
        <v>32.781197425699993</v>
      </c>
      <c r="E24" s="26">
        <v>0</v>
      </c>
      <c r="F24" s="37">
        <v>815.08119602208819</v>
      </c>
      <c r="G24" s="26">
        <v>125.96252683224135</v>
      </c>
      <c r="H24" s="26">
        <v>0</v>
      </c>
      <c r="I24" s="27">
        <v>0</v>
      </c>
      <c r="J24" s="27">
        <v>0</v>
      </c>
      <c r="K24" s="27">
        <f t="shared" si="0"/>
        <v>973.82492028002957</v>
      </c>
      <c r="L24" s="26">
        <v>0</v>
      </c>
    </row>
    <row r="25" spans="2:12" x14ac:dyDescent="0.2">
      <c r="B25" s="24">
        <v>22</v>
      </c>
      <c r="C25" s="25" t="s">
        <v>77</v>
      </c>
      <c r="D25" s="26">
        <v>0</v>
      </c>
      <c r="E25" s="26">
        <v>0</v>
      </c>
      <c r="F25" s="37">
        <v>0.44548826193430002</v>
      </c>
      <c r="G25" s="26">
        <v>3.2970047967499999E-2</v>
      </c>
      <c r="H25" s="26">
        <v>0</v>
      </c>
      <c r="I25" s="27">
        <v>0</v>
      </c>
      <c r="J25" s="27">
        <v>0</v>
      </c>
      <c r="K25" s="27">
        <f t="shared" si="0"/>
        <v>0.47845830990180005</v>
      </c>
      <c r="L25" s="26">
        <v>0</v>
      </c>
    </row>
    <row r="26" spans="2:12" x14ac:dyDescent="0.2">
      <c r="B26" s="24">
        <v>23</v>
      </c>
      <c r="C26" s="28" t="s">
        <v>78</v>
      </c>
      <c r="D26" s="26">
        <v>5.3368861612000003E-3</v>
      </c>
      <c r="E26" s="26">
        <v>0</v>
      </c>
      <c r="F26" s="37">
        <v>0.50064323370870001</v>
      </c>
      <c r="G26" s="26">
        <v>1.1039300451499999E-2</v>
      </c>
      <c r="H26" s="26">
        <v>0</v>
      </c>
      <c r="I26" s="27">
        <v>0</v>
      </c>
      <c r="J26" s="27">
        <v>0</v>
      </c>
      <c r="K26" s="27">
        <f t="shared" si="0"/>
        <v>0.51701942032140003</v>
      </c>
      <c r="L26" s="26">
        <v>0</v>
      </c>
    </row>
    <row r="27" spans="2:12" x14ac:dyDescent="0.2">
      <c r="B27" s="24">
        <v>24</v>
      </c>
      <c r="C27" s="25" t="s">
        <v>79</v>
      </c>
      <c r="D27" s="26">
        <v>0</v>
      </c>
      <c r="E27" s="26">
        <v>0</v>
      </c>
      <c r="F27" s="37">
        <v>0.27229665164470002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0.27229665164470002</v>
      </c>
      <c r="L27" s="26">
        <v>0</v>
      </c>
    </row>
    <row r="28" spans="2:12" x14ac:dyDescent="0.2">
      <c r="B28" s="24">
        <v>25</v>
      </c>
      <c r="C28" s="25" t="s">
        <v>80</v>
      </c>
      <c r="D28" s="26">
        <v>0</v>
      </c>
      <c r="E28" s="26">
        <v>0</v>
      </c>
      <c r="F28" s="37">
        <v>0.18135138099920001</v>
      </c>
      <c r="G28" s="26">
        <v>2.1537632903000001E-3</v>
      </c>
      <c r="H28" s="26">
        <v>0</v>
      </c>
      <c r="I28" s="27">
        <v>0</v>
      </c>
      <c r="J28" s="27">
        <v>0</v>
      </c>
      <c r="K28" s="27">
        <f t="shared" si="0"/>
        <v>0.18350514428950002</v>
      </c>
      <c r="L28" s="26">
        <v>0</v>
      </c>
    </row>
    <row r="29" spans="2:12" x14ac:dyDescent="0.2">
      <c r="B29" s="24">
        <v>26</v>
      </c>
      <c r="C29" s="28" t="s">
        <v>81</v>
      </c>
      <c r="D29" s="26">
        <v>0.75566348512649972</v>
      </c>
      <c r="E29" s="26">
        <v>0</v>
      </c>
      <c r="F29" s="37">
        <v>119.51598803909816</v>
      </c>
      <c r="G29" s="26">
        <v>8.5116553207309043</v>
      </c>
      <c r="H29" s="26">
        <v>0</v>
      </c>
      <c r="I29" s="27">
        <v>0</v>
      </c>
      <c r="J29" s="27">
        <v>0</v>
      </c>
      <c r="K29" s="27">
        <f t="shared" si="0"/>
        <v>128.78330684495558</v>
      </c>
      <c r="L29" s="26">
        <v>0</v>
      </c>
    </row>
    <row r="30" spans="2:12" x14ac:dyDescent="0.2">
      <c r="B30" s="24">
        <v>27</v>
      </c>
      <c r="C30" s="28" t="s">
        <v>82</v>
      </c>
      <c r="D30" s="26">
        <v>5.8908389450700011E-2</v>
      </c>
      <c r="E30" s="26">
        <v>0</v>
      </c>
      <c r="F30" s="37">
        <v>23.160096940782243</v>
      </c>
      <c r="G30" s="26">
        <v>2.2122390006709991</v>
      </c>
      <c r="H30" s="26">
        <v>0</v>
      </c>
      <c r="I30" s="27">
        <v>0</v>
      </c>
      <c r="J30" s="27">
        <v>0</v>
      </c>
      <c r="K30" s="27">
        <f t="shared" si="0"/>
        <v>25.43124433090394</v>
      </c>
      <c r="L30" s="26">
        <v>0</v>
      </c>
    </row>
    <row r="31" spans="2:12" x14ac:dyDescent="0.2">
      <c r="B31" s="24">
        <v>28</v>
      </c>
      <c r="C31" s="28" t="s">
        <v>22</v>
      </c>
      <c r="D31" s="26">
        <v>0.77990832751350003</v>
      </c>
      <c r="E31" s="26">
        <v>0</v>
      </c>
      <c r="F31" s="37">
        <v>50.145486343569736</v>
      </c>
      <c r="G31" s="26">
        <v>5.6457624339307015</v>
      </c>
      <c r="H31" s="26">
        <v>0</v>
      </c>
      <c r="I31" s="27">
        <v>0</v>
      </c>
      <c r="J31" s="27">
        <v>0</v>
      </c>
      <c r="K31" s="27">
        <f t="shared" si="0"/>
        <v>56.571157105013938</v>
      </c>
      <c r="L31" s="26">
        <v>0</v>
      </c>
    </row>
    <row r="32" spans="2:12" x14ac:dyDescent="0.2">
      <c r="B32" s="24">
        <v>29</v>
      </c>
      <c r="C32" s="28" t="s">
        <v>83</v>
      </c>
      <c r="D32" s="26">
        <v>1.07540210322E-2</v>
      </c>
      <c r="E32" s="26">
        <v>0</v>
      </c>
      <c r="F32" s="37">
        <v>2.0917959057671993</v>
      </c>
      <c r="G32" s="26">
        <v>5.8432056160499998E-2</v>
      </c>
      <c r="H32" s="26">
        <v>0</v>
      </c>
      <c r="I32" s="27">
        <v>0</v>
      </c>
      <c r="J32" s="27">
        <v>0</v>
      </c>
      <c r="K32" s="27">
        <f t="shared" si="0"/>
        <v>2.1609819829598993</v>
      </c>
      <c r="L32" s="26">
        <v>0</v>
      </c>
    </row>
    <row r="33" spans="2:12" x14ac:dyDescent="0.2">
      <c r="B33" s="24">
        <v>30</v>
      </c>
      <c r="C33" s="28" t="s">
        <v>84</v>
      </c>
      <c r="D33" s="26">
        <v>0.76763584212640001</v>
      </c>
      <c r="E33" s="26">
        <v>0</v>
      </c>
      <c r="F33" s="37">
        <v>89.346631874284583</v>
      </c>
      <c r="G33" s="26">
        <v>11.1413895426001</v>
      </c>
      <c r="H33" s="26">
        <v>0</v>
      </c>
      <c r="I33" s="27">
        <v>0</v>
      </c>
      <c r="J33" s="27">
        <v>0</v>
      </c>
      <c r="K33" s="27">
        <f t="shared" si="0"/>
        <v>101.25565725901107</v>
      </c>
      <c r="L33" s="26">
        <v>0</v>
      </c>
    </row>
    <row r="34" spans="2:12" x14ac:dyDescent="0.2">
      <c r="B34" s="24">
        <v>31</v>
      </c>
      <c r="C34" s="28" t="s">
        <v>85</v>
      </c>
      <c r="D34" s="26">
        <v>0.51807007970700003</v>
      </c>
      <c r="E34" s="26">
        <v>0</v>
      </c>
      <c r="F34" s="37">
        <v>76.682543044252725</v>
      </c>
      <c r="G34" s="26">
        <v>6.5811801313768044</v>
      </c>
      <c r="H34" s="26">
        <v>0</v>
      </c>
      <c r="I34" s="27">
        <v>0</v>
      </c>
      <c r="J34" s="27">
        <v>0</v>
      </c>
      <c r="K34" s="27">
        <f t="shared" si="0"/>
        <v>83.781793255336538</v>
      </c>
      <c r="L34" s="26">
        <v>0</v>
      </c>
    </row>
    <row r="35" spans="2:12" x14ac:dyDescent="0.2">
      <c r="B35" s="24">
        <v>32</v>
      </c>
      <c r="C35" s="25" t="s">
        <v>86</v>
      </c>
      <c r="D35" s="26">
        <v>0</v>
      </c>
      <c r="E35" s="26">
        <v>0</v>
      </c>
      <c r="F35" s="37">
        <v>1.2883136620311997</v>
      </c>
      <c r="G35" s="26">
        <v>4.4065169999999996E-3</v>
      </c>
      <c r="H35" s="26">
        <v>0</v>
      </c>
      <c r="I35" s="27">
        <v>0</v>
      </c>
      <c r="J35" s="27">
        <v>0</v>
      </c>
      <c r="K35" s="27">
        <f t="shared" si="0"/>
        <v>1.2927201790311997</v>
      </c>
      <c r="L35" s="26">
        <v>0</v>
      </c>
    </row>
    <row r="36" spans="2:12" x14ac:dyDescent="0.2">
      <c r="B36" s="24">
        <v>33</v>
      </c>
      <c r="C36" s="28" t="s">
        <v>87</v>
      </c>
      <c r="D36" s="26">
        <v>1.2210595249649996</v>
      </c>
      <c r="E36" s="26">
        <v>0</v>
      </c>
      <c r="F36" s="37">
        <v>141.44560235410404</v>
      </c>
      <c r="G36" s="26">
        <v>12.819326339564093</v>
      </c>
      <c r="H36" s="26">
        <v>0</v>
      </c>
      <c r="I36" s="27">
        <v>0</v>
      </c>
      <c r="J36" s="27">
        <v>0</v>
      </c>
      <c r="K36" s="27">
        <f t="shared" si="0"/>
        <v>155.48598821863314</v>
      </c>
      <c r="L36" s="26">
        <v>0</v>
      </c>
    </row>
    <row r="37" spans="2:12" x14ac:dyDescent="0.2">
      <c r="B37" s="24">
        <v>34</v>
      </c>
      <c r="C37" s="28" t="s">
        <v>88</v>
      </c>
      <c r="D37" s="26">
        <v>0.50624367883600008</v>
      </c>
      <c r="E37" s="26">
        <v>0</v>
      </c>
      <c r="F37" s="37">
        <v>58.456332383095088</v>
      </c>
      <c r="G37" s="26">
        <v>4.1877113638969004</v>
      </c>
      <c r="H37" s="26">
        <v>0</v>
      </c>
      <c r="I37" s="27">
        <v>0</v>
      </c>
      <c r="J37" s="27">
        <v>0</v>
      </c>
      <c r="K37" s="27">
        <f t="shared" si="0"/>
        <v>63.15028742582799</v>
      </c>
      <c r="L37" s="26">
        <v>0</v>
      </c>
    </row>
    <row r="38" spans="2:12" x14ac:dyDescent="0.2">
      <c r="B38" s="24">
        <v>35</v>
      </c>
      <c r="C38" s="28" t="s">
        <v>89</v>
      </c>
      <c r="D38" s="26">
        <v>0</v>
      </c>
      <c r="E38" s="26">
        <v>0</v>
      </c>
      <c r="F38" s="37">
        <v>0.21557032183710001</v>
      </c>
      <c r="G38" s="26">
        <v>6.1103033869999998E-3</v>
      </c>
      <c r="H38" s="26">
        <v>0</v>
      </c>
      <c r="I38" s="27">
        <v>0</v>
      </c>
      <c r="J38" s="27">
        <v>0</v>
      </c>
      <c r="K38" s="27">
        <f t="shared" si="0"/>
        <v>0.22168062522410001</v>
      </c>
      <c r="L38" s="26">
        <v>0</v>
      </c>
    </row>
    <row r="39" spans="2:12" x14ac:dyDescent="0.2">
      <c r="B39" s="24">
        <v>36</v>
      </c>
      <c r="C39" s="28" t="s">
        <v>90</v>
      </c>
      <c r="D39" s="26">
        <v>2.5236474216704003</v>
      </c>
      <c r="E39" s="26">
        <v>0</v>
      </c>
      <c r="F39" s="37">
        <v>213.9678341403511</v>
      </c>
      <c r="G39" s="26">
        <v>25.339176373584579</v>
      </c>
      <c r="H39" s="26">
        <v>0</v>
      </c>
      <c r="I39" s="27">
        <v>0</v>
      </c>
      <c r="J39" s="27">
        <v>0</v>
      </c>
      <c r="K39" s="27">
        <f t="shared" si="0"/>
        <v>241.8306579356061</v>
      </c>
      <c r="L39" s="26">
        <v>0</v>
      </c>
    </row>
    <row r="40" spans="2:12" x14ac:dyDescent="0.2">
      <c r="B40" s="24">
        <v>37</v>
      </c>
      <c r="C40" s="28" t="s">
        <v>91</v>
      </c>
      <c r="D40" s="26">
        <v>0.25537439561250003</v>
      </c>
      <c r="E40" s="26">
        <v>0</v>
      </c>
      <c r="F40" s="37">
        <v>9.1785924735610109</v>
      </c>
      <c r="G40" s="26">
        <v>0.87114409383679992</v>
      </c>
      <c r="H40" s="26">
        <v>0</v>
      </c>
      <c r="I40" s="27">
        <v>0</v>
      </c>
      <c r="J40" s="27">
        <v>0</v>
      </c>
      <c r="K40" s="27">
        <f t="shared" si="0"/>
        <v>10.305110963010312</v>
      </c>
      <c r="L40" s="26">
        <v>0</v>
      </c>
    </row>
    <row r="41" spans="2:12" x14ac:dyDescent="0.2">
      <c r="B41" s="24">
        <v>38</v>
      </c>
      <c r="C41" s="28" t="s">
        <v>92</v>
      </c>
      <c r="D41" s="26">
        <v>0.29445381777160001</v>
      </c>
      <c r="E41" s="26">
        <v>0</v>
      </c>
      <c r="F41" s="37">
        <v>116.32970278049116</v>
      </c>
      <c r="G41" s="26">
        <v>12.930150491085493</v>
      </c>
      <c r="H41" s="26">
        <v>0</v>
      </c>
      <c r="I41" s="27">
        <v>0</v>
      </c>
      <c r="J41" s="27">
        <v>0</v>
      </c>
      <c r="K41" s="27">
        <f t="shared" si="0"/>
        <v>129.55430708934824</v>
      </c>
      <c r="L41" s="26">
        <v>0</v>
      </c>
    </row>
    <row r="42" spans="2:12" s="32" customFormat="1" x14ac:dyDescent="0.2">
      <c r="B42" s="29" t="s">
        <v>93</v>
      </c>
      <c r="C42" s="30"/>
      <c r="D42" s="31">
        <f>SUM(D4:D41)</f>
        <v>50.015008227999992</v>
      </c>
      <c r="E42" s="31">
        <f t="shared" ref="E42:L42" si="1">SUM(E4:E41)</f>
        <v>0</v>
      </c>
      <c r="F42" s="31">
        <f t="shared" si="1"/>
        <v>2459.4410893319996</v>
      </c>
      <c r="G42" s="31">
        <f t="shared" si="1"/>
        <v>320.73614212499956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2830.1922396849995</v>
      </c>
      <c r="L42" s="31">
        <f t="shared" si="1"/>
        <v>0</v>
      </c>
    </row>
    <row r="43" spans="2:12" x14ac:dyDescent="0.2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2">
      <c r="D44" s="39"/>
      <c r="F44" s="39"/>
      <c r="G44" s="39"/>
      <c r="K44" s="39"/>
    </row>
    <row r="45" spans="2:12" x14ac:dyDescent="0.2">
      <c r="D45" s="35"/>
      <c r="F45" s="35"/>
      <c r="G45" s="35"/>
      <c r="H45" s="35"/>
      <c r="I45" s="69"/>
      <c r="J45" s="69"/>
      <c r="K45" s="35"/>
      <c r="L45" s="33"/>
    </row>
    <row r="46" spans="2:12" x14ac:dyDescent="0.2">
      <c r="D46" s="33"/>
      <c r="E46" s="33"/>
      <c r="F46" s="33"/>
      <c r="G46" s="33"/>
      <c r="I46" s="33"/>
      <c r="J46" s="33"/>
      <c r="K46" s="33"/>
      <c r="L46" s="33"/>
    </row>
    <row r="47" spans="2:12" s="39" customFormat="1" x14ac:dyDescent="0.2">
      <c r="D47" s="33"/>
      <c r="E47" s="33"/>
      <c r="F47" s="33"/>
      <c r="G47" s="33"/>
      <c r="I47" s="33"/>
      <c r="J47" s="33"/>
      <c r="K47" s="33"/>
      <c r="L47" s="33"/>
    </row>
    <row r="48" spans="2:12" x14ac:dyDescent="0.2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2">
      <c r="K49" s="36"/>
    </row>
    <row r="50" spans="11:11" x14ac:dyDescent="0.2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2025-11-12T09:21:14Z</dcterms:modified>
</cp:coreProperties>
</file>